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heckCompatibility="1" defaultThemeVersion="124226"/>
  <bookViews>
    <workbookView xWindow="480" yWindow="720" windowWidth="15600" windowHeight="7290" tabRatio="902" activeTab="9"/>
  </bookViews>
  <sheets>
    <sheet name="PA02 " sheetId="184" r:id="rId1"/>
    <sheet name="E112" sheetId="185" state="hidden" r:id="rId2"/>
    <sheet name="PA02 (Prov)" sheetId="186" state="hidden" r:id="rId3"/>
    <sheet name="INST. DE DOCUMENTACIÓN" sheetId="191" state="hidden" r:id="rId4"/>
    <sheet name="RADIO Y TV " sheetId="192" state="hidden" r:id="rId5"/>
    <sheet name="E011_CES" sheetId="196" r:id="rId6"/>
    <sheet name="E012_CES" sheetId="194" r:id="rId7"/>
    <sheet name="E013_REINSERCIÓN SOCIAL" sheetId="190" r:id="rId8"/>
    <sheet name="N014_Protec_Civil" sheetId="197" r:id="rId9"/>
    <sheet name="E015_CES" sheetId="195" r:id="rId10"/>
    <sheet name="P111" sheetId="182" r:id="rId11"/>
    <sheet name="P111 (Reserv_Terr)" sheetId="187" state="hidden" r:id="rId12"/>
    <sheet name="P111(Reg y Cat)" sheetId="188" state="hidden" r:id="rId13"/>
    <sheet name="E112 (DHIyEG)" sheetId="189" state="hidden" r:id="rId14"/>
    <sheet name="E112_DHIyEG" sheetId="193" r:id="rId15"/>
    <sheet name="E011 COMVIVES" sheetId="183" state="hidden" r:id="rId16"/>
  </sheets>
  <externalReferences>
    <externalReference r:id="rId17"/>
    <externalReference r:id="rId18"/>
    <externalReference r:id="rId19"/>
  </externalReferences>
  <definedNames>
    <definedName name="_01" localSheetId="15">'E011 COMVIVES'!$BD$1062</definedName>
    <definedName name="_01" localSheetId="5">E011_CES!$BD$1074</definedName>
    <definedName name="_01" localSheetId="6">E012_CES!$BD$1097</definedName>
    <definedName name="_01" localSheetId="7">'E013_REINSERCIÓN SOCIAL'!$BD$405</definedName>
    <definedName name="_01" localSheetId="9">E015_CES!$BD$1090</definedName>
    <definedName name="_01" localSheetId="1">'E112'!$BD$1071</definedName>
    <definedName name="_01" localSheetId="13">'E112 (DHIyEG)'!$BD$1068</definedName>
    <definedName name="_01" localSheetId="14">E112_DHIyEG!$BD$1072</definedName>
    <definedName name="_01" localSheetId="3">'INST. DE DOCUMENTACIÓN'!$BD$1064</definedName>
    <definedName name="_01" localSheetId="8">N014_Protec_Civil!$BE$1074</definedName>
    <definedName name="_01" localSheetId="11">'P111 (Reserv_Terr)'!$BD$1066</definedName>
    <definedName name="_01" localSheetId="12">'P111(Reg y Cat)'!$BD$1071</definedName>
    <definedName name="_01" localSheetId="0">'PA02 '!$BD$1087</definedName>
    <definedName name="_01" localSheetId="2">'PA02 (Prov)'!$BD$1061</definedName>
    <definedName name="_01" localSheetId="4">'RADIO Y TV '!$BD$1063</definedName>
    <definedName name="_01">'P111'!$BD$1123</definedName>
    <definedName name="_02" localSheetId="15">'E011 COMVIVES'!$BD$1063</definedName>
    <definedName name="_02" localSheetId="5">E011_CES!$BD$1075</definedName>
    <definedName name="_02" localSheetId="6">E012_CES!$BD$1098</definedName>
    <definedName name="_02" localSheetId="7">'E013_REINSERCIÓN SOCIAL'!$BD$406</definedName>
    <definedName name="_02" localSheetId="9">E015_CES!$BD$1091</definedName>
    <definedName name="_02" localSheetId="1">'E112'!$BD$1072</definedName>
    <definedName name="_02" localSheetId="13">'E112 (DHIyEG)'!$BD$1069</definedName>
    <definedName name="_02" localSheetId="14">E112_DHIyEG!$BD$1073</definedName>
    <definedName name="_02" localSheetId="3">'INST. DE DOCUMENTACIÓN'!$BD$1065</definedName>
    <definedName name="_02" localSheetId="8">N014_Protec_Civil!$BE$1075</definedName>
    <definedName name="_02" localSheetId="11">'P111 (Reserv_Terr)'!$BD$1067</definedName>
    <definedName name="_02" localSheetId="12">'P111(Reg y Cat)'!$BD$1072</definedName>
    <definedName name="_02" localSheetId="0">'PA02 '!$BD$1088</definedName>
    <definedName name="_02" localSheetId="2">'PA02 (Prov)'!$BD$1062</definedName>
    <definedName name="_02" localSheetId="4">'RADIO Y TV '!$BD$1064</definedName>
    <definedName name="_02">'P111'!$BD$1124</definedName>
    <definedName name="_03" localSheetId="15">'E011 COMVIVES'!$BD$1064</definedName>
    <definedName name="_03" localSheetId="5">E011_CES!$BD$1076</definedName>
    <definedName name="_03" localSheetId="6">E012_CES!$BD$1099</definedName>
    <definedName name="_03" localSheetId="7">'E013_REINSERCIÓN SOCIAL'!$BD$407</definedName>
    <definedName name="_03" localSheetId="9">E015_CES!$BD$1092</definedName>
    <definedName name="_03" localSheetId="1">'E112'!$BD$1073</definedName>
    <definedName name="_03" localSheetId="13">'E112 (DHIyEG)'!$BD$1070</definedName>
    <definedName name="_03" localSheetId="14">E112_DHIyEG!$BD$1074</definedName>
    <definedName name="_03" localSheetId="3">'INST. DE DOCUMENTACIÓN'!$BD$1066</definedName>
    <definedName name="_03" localSheetId="8">N014_Protec_Civil!$BE$1076</definedName>
    <definedName name="_03" localSheetId="11">'P111 (Reserv_Terr)'!$BD$1068</definedName>
    <definedName name="_03" localSheetId="12">'P111(Reg y Cat)'!$BD$1073</definedName>
    <definedName name="_03" localSheetId="0">'PA02 '!$BD$1089</definedName>
    <definedName name="_03" localSheetId="2">'PA02 (Prov)'!$BD$1063</definedName>
    <definedName name="_03" localSheetId="4">'RADIO Y TV '!$BD$1065</definedName>
    <definedName name="_03">'P111'!$BD$1125</definedName>
    <definedName name="_04" localSheetId="15">'E011 COMVIVES'!$BD$1065</definedName>
    <definedName name="_04" localSheetId="5">E011_CES!$BD$1077</definedName>
    <definedName name="_04" localSheetId="6">E012_CES!$BD$1100</definedName>
    <definedName name="_04" localSheetId="7">'E013_REINSERCIÓN SOCIAL'!$BD$408</definedName>
    <definedName name="_04" localSheetId="9">E015_CES!$BD$1093</definedName>
    <definedName name="_04" localSheetId="1">'E112'!$BD$1074</definedName>
    <definedName name="_04" localSheetId="13">'E112 (DHIyEG)'!$BD$1071</definedName>
    <definedName name="_04" localSheetId="14">E112_DHIyEG!$BD$1075</definedName>
    <definedName name="_04" localSheetId="3">'INST. DE DOCUMENTACIÓN'!$BD$1067</definedName>
    <definedName name="_04" localSheetId="8">N014_Protec_Civil!$BE$1077</definedName>
    <definedName name="_04" localSheetId="11">'P111 (Reserv_Terr)'!$BD$1069</definedName>
    <definedName name="_04" localSheetId="12">'P111(Reg y Cat)'!$BD$1074</definedName>
    <definedName name="_04" localSheetId="0">'PA02 '!$BD$1090</definedName>
    <definedName name="_04" localSheetId="2">'PA02 (Prov)'!$BD$1064</definedName>
    <definedName name="_04" localSheetId="4">'RADIO Y TV '!$BD$1066</definedName>
    <definedName name="_04">'P111'!$BD$1126</definedName>
    <definedName name="_05" localSheetId="15">'E011 COMVIVES'!$BD$1066</definedName>
    <definedName name="_05" localSheetId="5">E011_CES!$BD$1078</definedName>
    <definedName name="_05" localSheetId="6">E012_CES!$BD$1101</definedName>
    <definedName name="_05" localSheetId="7">'E013_REINSERCIÓN SOCIAL'!$BD$409</definedName>
    <definedName name="_05" localSheetId="9">E015_CES!$BD$1094</definedName>
    <definedName name="_05" localSheetId="1">'E112'!$BD$1075</definedName>
    <definedName name="_05" localSheetId="13">'E112 (DHIyEG)'!$BD$1072</definedName>
    <definedName name="_05" localSheetId="14">E112_DHIyEG!$BD$1076</definedName>
    <definedName name="_05" localSheetId="3">'INST. DE DOCUMENTACIÓN'!$BD$1068</definedName>
    <definedName name="_05" localSheetId="8">N014_Protec_Civil!$BE$1078</definedName>
    <definedName name="_05" localSheetId="11">'P111 (Reserv_Terr)'!$BD$1070</definedName>
    <definedName name="_05" localSheetId="12">'P111(Reg y Cat)'!$BD$1075</definedName>
    <definedName name="_05" localSheetId="0">'PA02 '!$BD$1091</definedName>
    <definedName name="_05" localSheetId="2">'PA02 (Prov)'!$BD$1065</definedName>
    <definedName name="_05" localSheetId="4">'RADIO Y TV '!$BD$1067</definedName>
    <definedName name="_05">'P111'!$BD$1127</definedName>
    <definedName name="_06" localSheetId="15">'E011 COMVIVES'!$BD$1067</definedName>
    <definedName name="_06" localSheetId="5">E011_CES!$BD$1079</definedName>
    <definedName name="_06" localSheetId="6">E012_CES!$BD$1102</definedName>
    <definedName name="_06" localSheetId="7">'E013_REINSERCIÓN SOCIAL'!$BD$410</definedName>
    <definedName name="_06" localSheetId="9">E015_CES!$BD$1095</definedName>
    <definedName name="_06" localSheetId="1">'E112'!$BD$1076</definedName>
    <definedName name="_06" localSheetId="13">'E112 (DHIyEG)'!$BD$1073</definedName>
    <definedName name="_06" localSheetId="14">E112_DHIyEG!$BD$1077</definedName>
    <definedName name="_06" localSheetId="3">'INST. DE DOCUMENTACIÓN'!$BD$1069</definedName>
    <definedName name="_06" localSheetId="8">N014_Protec_Civil!$BE$1079</definedName>
    <definedName name="_06" localSheetId="11">'P111 (Reserv_Terr)'!$BD$1071</definedName>
    <definedName name="_06" localSheetId="12">'P111(Reg y Cat)'!$BD$1076</definedName>
    <definedName name="_06" localSheetId="0">'PA02 '!$BD$1092</definedName>
    <definedName name="_06" localSheetId="2">'PA02 (Prov)'!$BD$1066</definedName>
    <definedName name="_06" localSheetId="4">'RADIO Y TV '!$BD$1068</definedName>
    <definedName name="_06">'P111'!$BD$1128</definedName>
    <definedName name="_07" localSheetId="15">'E011 COMVIVES'!$BD$1068</definedName>
    <definedName name="_07" localSheetId="5">E011_CES!$BD$1080</definedName>
    <definedName name="_07" localSheetId="6">E012_CES!$BD$1103</definedName>
    <definedName name="_07" localSheetId="7">'E013_REINSERCIÓN SOCIAL'!$BD$411</definedName>
    <definedName name="_07" localSheetId="9">E015_CES!$BD$1096</definedName>
    <definedName name="_07" localSheetId="1">'E112'!$BD$1077</definedName>
    <definedName name="_07" localSheetId="13">'E112 (DHIyEG)'!$BD$1074</definedName>
    <definedName name="_07" localSheetId="14">E112_DHIyEG!$BD$1078</definedName>
    <definedName name="_07" localSheetId="3">'INST. DE DOCUMENTACIÓN'!$BD$1070</definedName>
    <definedName name="_07" localSheetId="8">N014_Protec_Civil!$BE$1080</definedName>
    <definedName name="_07" localSheetId="11">'P111 (Reserv_Terr)'!$BD$1072</definedName>
    <definedName name="_07" localSheetId="12">'P111(Reg y Cat)'!$BD$1077</definedName>
    <definedName name="_07" localSheetId="0">'PA02 '!$BD$1093</definedName>
    <definedName name="_07" localSheetId="2">'PA02 (Prov)'!$BD$1067</definedName>
    <definedName name="_07" localSheetId="4">'RADIO Y TV '!$BD$1069</definedName>
    <definedName name="_07">'P111'!$BD$1129</definedName>
    <definedName name="_08" localSheetId="15">'E011 COMVIVES'!$BD$1069</definedName>
    <definedName name="_08" localSheetId="5">E011_CES!$BD$1081</definedName>
    <definedName name="_08" localSheetId="6">E012_CES!$BD$1104</definedName>
    <definedName name="_08" localSheetId="7">'E013_REINSERCIÓN SOCIAL'!$BD$412</definedName>
    <definedName name="_08" localSheetId="9">E015_CES!$BD$1097</definedName>
    <definedName name="_08" localSheetId="1">'E112'!$BD$1078</definedName>
    <definedName name="_08" localSheetId="13">'E112 (DHIyEG)'!$BD$1075</definedName>
    <definedName name="_08" localSheetId="14">E112_DHIyEG!$BD$1079</definedName>
    <definedName name="_08" localSheetId="3">'INST. DE DOCUMENTACIÓN'!$BD$1071</definedName>
    <definedName name="_08" localSheetId="8">N014_Protec_Civil!$BE$1081</definedName>
    <definedName name="_08" localSheetId="11">'P111 (Reserv_Terr)'!$BD$1073</definedName>
    <definedName name="_08" localSheetId="12">'P111(Reg y Cat)'!$BD$1078</definedName>
    <definedName name="_08" localSheetId="0">'PA02 '!$BD$1094</definedName>
    <definedName name="_08" localSheetId="2">'PA02 (Prov)'!$BD$1068</definedName>
    <definedName name="_08" localSheetId="4">'RADIO Y TV '!$BD$1070</definedName>
    <definedName name="_08">'P111'!$BD$1130</definedName>
    <definedName name="_09" localSheetId="15">'E011 COMVIVES'!$BD$1070</definedName>
    <definedName name="_09" localSheetId="5">E011_CES!$BD$1082</definedName>
    <definedName name="_09" localSheetId="6">E012_CES!$BD$1105</definedName>
    <definedName name="_09" localSheetId="7">'E013_REINSERCIÓN SOCIAL'!$BD$413</definedName>
    <definedName name="_09" localSheetId="9">E015_CES!$BD$1098</definedName>
    <definedName name="_09" localSheetId="1">'E112'!$BD$1079</definedName>
    <definedName name="_09" localSheetId="13">'E112 (DHIyEG)'!$BD$1076</definedName>
    <definedName name="_09" localSheetId="14">E112_DHIyEG!$BD$1080</definedName>
    <definedName name="_09" localSheetId="3">'INST. DE DOCUMENTACIÓN'!$BD$1072</definedName>
    <definedName name="_09" localSheetId="8">N014_Protec_Civil!$BE$1082</definedName>
    <definedName name="_09" localSheetId="11">'P111 (Reserv_Terr)'!$BD$1074</definedName>
    <definedName name="_09" localSheetId="12">'P111(Reg y Cat)'!$BD$1079</definedName>
    <definedName name="_09" localSheetId="0">'PA02 '!$BD$1095</definedName>
    <definedName name="_09" localSheetId="2">'PA02 (Prov)'!$BD$1069</definedName>
    <definedName name="_09" localSheetId="4">'RADIO Y TV '!$BD$1071</definedName>
    <definedName name="_09">'P111'!$BD$1131</definedName>
    <definedName name="_10" localSheetId="15">'E011 COMVIVES'!$BD$1071</definedName>
    <definedName name="_10" localSheetId="5">E011_CES!$BD$1083</definedName>
    <definedName name="_10" localSheetId="6">E012_CES!$BD$1106</definedName>
    <definedName name="_10" localSheetId="7">'E013_REINSERCIÓN SOCIAL'!$BD$414</definedName>
    <definedName name="_10" localSheetId="9">E015_CES!$BD$1099</definedName>
    <definedName name="_10" localSheetId="1">'E112'!$BD$1080</definedName>
    <definedName name="_10" localSheetId="13">'E112 (DHIyEG)'!$BD$1077</definedName>
    <definedName name="_10" localSheetId="14">E112_DHIyEG!$BD$1081</definedName>
    <definedName name="_10" localSheetId="3">'INST. DE DOCUMENTACIÓN'!$BD$1073</definedName>
    <definedName name="_10" localSheetId="8">N014_Protec_Civil!$BE$1083</definedName>
    <definedName name="_10" localSheetId="11">'P111 (Reserv_Terr)'!$BD$1075</definedName>
    <definedName name="_10" localSheetId="12">'P111(Reg y Cat)'!$BD$1080</definedName>
    <definedName name="_10" localSheetId="0">'PA02 '!$BD$1096</definedName>
    <definedName name="_10" localSheetId="2">'PA02 (Prov)'!$BD$1070</definedName>
    <definedName name="_10" localSheetId="4">'RADIO Y TV '!$BD$1072</definedName>
    <definedName name="_10">'P111'!$BD$1132</definedName>
    <definedName name="_11" localSheetId="15">'E011 COMVIVES'!$BD$1072</definedName>
    <definedName name="_11" localSheetId="5">E011_CES!$BD$1084</definedName>
    <definedName name="_11" localSheetId="6">E012_CES!$BD$1107</definedName>
    <definedName name="_11" localSheetId="7">'E013_REINSERCIÓN SOCIAL'!$BD$415</definedName>
    <definedName name="_11" localSheetId="9">E015_CES!$BD$1100</definedName>
    <definedName name="_11" localSheetId="1">'E112'!$BD$1081</definedName>
    <definedName name="_11" localSheetId="13">'E112 (DHIyEG)'!$BD$1078</definedName>
    <definedName name="_11" localSheetId="14">E112_DHIyEG!$BD$1082</definedName>
    <definedName name="_11" localSheetId="3">'INST. DE DOCUMENTACIÓN'!$BD$1074</definedName>
    <definedName name="_11" localSheetId="8">N014_Protec_Civil!$BE$1084</definedName>
    <definedName name="_11" localSheetId="11">'P111 (Reserv_Terr)'!$BD$1076</definedName>
    <definedName name="_11" localSheetId="12">'P111(Reg y Cat)'!$BD$1081</definedName>
    <definedName name="_11" localSheetId="0">'PA02 '!$BD$1097</definedName>
    <definedName name="_11" localSheetId="2">'PA02 (Prov)'!$BD$1071</definedName>
    <definedName name="_11" localSheetId="4">'RADIO Y TV '!$BD$1073</definedName>
    <definedName name="_11">'P111'!$BD$1133</definedName>
    <definedName name="_12" localSheetId="15">'E011 COMVIVES'!$BD$1073</definedName>
    <definedName name="_12" localSheetId="5">E011_CES!$BD$1085</definedName>
    <definedName name="_12" localSheetId="6">E012_CES!$BD$1108</definedName>
    <definedName name="_12" localSheetId="7">'E013_REINSERCIÓN SOCIAL'!$BD$416</definedName>
    <definedName name="_12" localSheetId="9">E015_CES!$BD$1101</definedName>
    <definedName name="_12" localSheetId="1">'E112'!$BD$1082</definedName>
    <definedName name="_12" localSheetId="13">'E112 (DHIyEG)'!$BD$1079</definedName>
    <definedName name="_12" localSheetId="14">E112_DHIyEG!$BD$1083</definedName>
    <definedName name="_12" localSheetId="3">'INST. DE DOCUMENTACIÓN'!$BD$1075</definedName>
    <definedName name="_12" localSheetId="8">N014_Protec_Civil!$BE$1085</definedName>
    <definedName name="_12" localSheetId="11">'P111 (Reserv_Terr)'!$BD$1077</definedName>
    <definedName name="_12" localSheetId="12">'P111(Reg y Cat)'!$BD$1082</definedName>
    <definedName name="_12" localSheetId="0">'PA02 '!$BD$1098</definedName>
    <definedName name="_12" localSheetId="2">'PA02 (Prov)'!$BD$1072</definedName>
    <definedName name="_12" localSheetId="4">'RADIO Y TV '!$BD$1074</definedName>
    <definedName name="_12">'P111'!$BD$1134</definedName>
    <definedName name="_13" localSheetId="15">'E011 COMVIVES'!$BD$1074</definedName>
    <definedName name="_13" localSheetId="5">E011_CES!$BD$1086</definedName>
    <definedName name="_13" localSheetId="6">E012_CES!$BD$1109</definedName>
    <definedName name="_13" localSheetId="7">'E013_REINSERCIÓN SOCIAL'!$BD$417</definedName>
    <definedName name="_13" localSheetId="9">E015_CES!$BD$1102</definedName>
    <definedName name="_13" localSheetId="1">'E112'!$BD$1083</definedName>
    <definedName name="_13" localSheetId="13">'E112 (DHIyEG)'!$BD$1080</definedName>
    <definedName name="_13" localSheetId="14">E112_DHIyEG!$BD$1084</definedName>
    <definedName name="_13" localSheetId="3">'INST. DE DOCUMENTACIÓN'!$BD$1076</definedName>
    <definedName name="_13" localSheetId="8">N014_Protec_Civil!$BE$1086</definedName>
    <definedName name="_13" localSheetId="11">'P111 (Reserv_Terr)'!$BD$1078</definedName>
    <definedName name="_13" localSheetId="12">'P111(Reg y Cat)'!$BD$1083</definedName>
    <definedName name="_13" localSheetId="0">'PA02 '!$BD$1099</definedName>
    <definedName name="_13" localSheetId="2">'PA02 (Prov)'!$BD$1073</definedName>
    <definedName name="_13" localSheetId="4">'RADIO Y TV '!$BD$1075</definedName>
    <definedName name="_13">'P111'!$BD$1135</definedName>
    <definedName name="_14" localSheetId="15">'E011 COMVIVES'!$BD$1075</definedName>
    <definedName name="_14" localSheetId="5">E011_CES!$BD$1087</definedName>
    <definedName name="_14" localSheetId="6">E012_CES!$BD$1110</definedName>
    <definedName name="_14" localSheetId="7">'E013_REINSERCIÓN SOCIAL'!$BD$418</definedName>
    <definedName name="_14" localSheetId="9">E015_CES!$BD$1103</definedName>
    <definedName name="_14" localSheetId="1">'E112'!$BD$1084</definedName>
    <definedName name="_14" localSheetId="13">'E112 (DHIyEG)'!$BD$1081</definedName>
    <definedName name="_14" localSheetId="14">E112_DHIyEG!$BD$1085</definedName>
    <definedName name="_14" localSheetId="3">'INST. DE DOCUMENTACIÓN'!$BD$1077</definedName>
    <definedName name="_14" localSheetId="8">N014_Protec_Civil!$BE$1087</definedName>
    <definedName name="_14" localSheetId="11">'P111 (Reserv_Terr)'!$BD$1079</definedName>
    <definedName name="_14" localSheetId="12">'P111(Reg y Cat)'!$BD$1084</definedName>
    <definedName name="_14" localSheetId="0">'PA02 '!$BD$1100</definedName>
    <definedName name="_14" localSheetId="2">'PA02 (Prov)'!$BD$1074</definedName>
    <definedName name="_14" localSheetId="4">'RADIO Y TV '!$BD$1076</definedName>
    <definedName name="_14">'P111'!$BD$1136</definedName>
    <definedName name="_15" localSheetId="15">'E011 COMVIVES'!$BD$1076</definedName>
    <definedName name="_15" localSheetId="5">E011_CES!$BD$1088</definedName>
    <definedName name="_15" localSheetId="6">E012_CES!$BD$1111</definedName>
    <definedName name="_15" localSheetId="7">'E013_REINSERCIÓN SOCIAL'!$BD$419</definedName>
    <definedName name="_15" localSheetId="9">E015_CES!$BD$1104</definedName>
    <definedName name="_15" localSheetId="1">'E112'!$BD$1085</definedName>
    <definedName name="_15" localSheetId="13">'E112 (DHIyEG)'!$BD$1082</definedName>
    <definedName name="_15" localSheetId="14">E112_DHIyEG!$BD$1086</definedName>
    <definedName name="_15" localSheetId="3">'INST. DE DOCUMENTACIÓN'!$BD$1078</definedName>
    <definedName name="_15" localSheetId="8">N014_Protec_Civil!$BE$1088</definedName>
    <definedName name="_15" localSheetId="11">'P111 (Reserv_Terr)'!$BD$1080</definedName>
    <definedName name="_15" localSheetId="12">'P111(Reg y Cat)'!$BD$1085</definedName>
    <definedName name="_15" localSheetId="0">'PA02 '!$BD$1101</definedName>
    <definedName name="_15" localSheetId="2">'PA02 (Prov)'!$BD$1075</definedName>
    <definedName name="_15" localSheetId="4">'RADIO Y TV '!$BD$1077</definedName>
    <definedName name="_15">'P111'!$BD$1137</definedName>
    <definedName name="_16" localSheetId="15">'E011 COMVIVES'!$BD$1077</definedName>
    <definedName name="_16" localSheetId="5">E011_CES!$BD$1089</definedName>
    <definedName name="_16" localSheetId="6">E012_CES!$BD$1112</definedName>
    <definedName name="_16" localSheetId="7">'E013_REINSERCIÓN SOCIAL'!$BD$420</definedName>
    <definedName name="_16" localSheetId="9">E015_CES!$BD$1105</definedName>
    <definedName name="_16" localSheetId="1">'E112'!$BD$1086</definedName>
    <definedName name="_16" localSheetId="13">'E112 (DHIyEG)'!$BD$1083</definedName>
    <definedName name="_16" localSheetId="14">E112_DHIyEG!$BD$1087</definedName>
    <definedName name="_16" localSheetId="3">'INST. DE DOCUMENTACIÓN'!$BD$1079</definedName>
    <definedName name="_16" localSheetId="8">N014_Protec_Civil!$BE$1089</definedName>
    <definedName name="_16" localSheetId="11">'P111 (Reserv_Terr)'!$BD$1081</definedName>
    <definedName name="_16" localSheetId="12">'P111(Reg y Cat)'!$BD$1086</definedName>
    <definedName name="_16" localSheetId="0">'PA02 '!$BD$1102</definedName>
    <definedName name="_16" localSheetId="2">'PA02 (Prov)'!$BD$1076</definedName>
    <definedName name="_16" localSheetId="4">'RADIO Y TV '!$BD$1078</definedName>
    <definedName name="_16">'P111'!$BD$1138</definedName>
    <definedName name="_17" localSheetId="15">'E011 COMVIVES'!$BD$1078</definedName>
    <definedName name="_17" localSheetId="5">E011_CES!$BD$1090</definedName>
    <definedName name="_17" localSheetId="6">E012_CES!$BD$1113</definedName>
    <definedName name="_17" localSheetId="7">'E013_REINSERCIÓN SOCIAL'!$BD$421</definedName>
    <definedName name="_17" localSheetId="9">E015_CES!$BD$1106</definedName>
    <definedName name="_17" localSheetId="1">'E112'!$BD$1087</definedName>
    <definedName name="_17" localSheetId="13">'E112 (DHIyEG)'!$BD$1084</definedName>
    <definedName name="_17" localSheetId="14">E112_DHIyEG!$BD$1088</definedName>
    <definedName name="_17" localSheetId="3">'INST. DE DOCUMENTACIÓN'!$BD$1080</definedName>
    <definedName name="_17" localSheetId="8">N014_Protec_Civil!$BE$1090</definedName>
    <definedName name="_17" localSheetId="11">'P111 (Reserv_Terr)'!$BD$1082</definedName>
    <definedName name="_17" localSheetId="12">'P111(Reg y Cat)'!$BD$1087</definedName>
    <definedName name="_17" localSheetId="0">'PA02 '!$BD$1103</definedName>
    <definedName name="_17" localSheetId="2">'PA02 (Prov)'!$BD$1077</definedName>
    <definedName name="_17" localSheetId="4">'RADIO Y TV '!$BD$1079</definedName>
    <definedName name="_17">'P111'!$BD$1139</definedName>
    <definedName name="_18" localSheetId="15">'E011 COMVIVES'!$BD$1079</definedName>
    <definedName name="_18" localSheetId="5">E011_CES!$BD$1091</definedName>
    <definedName name="_18" localSheetId="6">E012_CES!$BD$1114</definedName>
    <definedName name="_18" localSheetId="7">'E013_REINSERCIÓN SOCIAL'!$BD$422</definedName>
    <definedName name="_18" localSheetId="9">E015_CES!$BD$1107</definedName>
    <definedName name="_18" localSheetId="1">'E112'!$BD$1088</definedName>
    <definedName name="_18" localSheetId="13">'E112 (DHIyEG)'!$BD$1085</definedName>
    <definedName name="_18" localSheetId="14">E112_DHIyEG!$BD$1089</definedName>
    <definedName name="_18" localSheetId="3">'INST. DE DOCUMENTACIÓN'!$BD$1081</definedName>
    <definedName name="_18" localSheetId="8">N014_Protec_Civil!$BE$1091</definedName>
    <definedName name="_18" localSheetId="10">'P111'!$BD$1140</definedName>
    <definedName name="_18" localSheetId="11">'P111 (Reserv_Terr)'!$BD$1083</definedName>
    <definedName name="_18" localSheetId="12">'P111(Reg y Cat)'!$BD$1088</definedName>
    <definedName name="_18" localSheetId="0">'PA02 '!$BD$1104</definedName>
    <definedName name="_18" localSheetId="2">'PA02 (Prov)'!$BD$1078</definedName>
    <definedName name="_18" localSheetId="4">'RADIO Y TV '!$BD$1080</definedName>
    <definedName name="_19" localSheetId="15">'E011 COMVIVES'!$BD$1080</definedName>
    <definedName name="_19" localSheetId="5">E011_CES!$BD$1092</definedName>
    <definedName name="_19" localSheetId="6">E012_CES!$BD$1115</definedName>
    <definedName name="_19" localSheetId="7">'E013_REINSERCIÓN SOCIAL'!$BD$423</definedName>
    <definedName name="_19" localSheetId="9">E015_CES!$BD$1108</definedName>
    <definedName name="_19" localSheetId="1">'E112'!$BD$1089</definedName>
    <definedName name="_19" localSheetId="13">'E112 (DHIyEG)'!$BD$1086</definedName>
    <definedName name="_19" localSheetId="14">E112_DHIyEG!$BD$1090</definedName>
    <definedName name="_19" localSheetId="3">'INST. DE DOCUMENTACIÓN'!$BD$1082</definedName>
    <definedName name="_19" localSheetId="8">N014_Protec_Civil!$BE$1092</definedName>
    <definedName name="_19" localSheetId="10">'P111'!$BD$1141</definedName>
    <definedName name="_19" localSheetId="11">'P111 (Reserv_Terr)'!$BD$1084</definedName>
    <definedName name="_19" localSheetId="12">'P111(Reg y Cat)'!$BD$1089</definedName>
    <definedName name="_19" localSheetId="0">'PA02 '!$BD$1105</definedName>
    <definedName name="_19" localSheetId="2">'PA02 (Prov)'!$BD$1079</definedName>
    <definedName name="_19" localSheetId="4">'RADIO Y TV '!$BD$1081</definedName>
    <definedName name="_20" localSheetId="15">'E011 COMVIVES'!$BD$1081</definedName>
    <definedName name="_20" localSheetId="5">E011_CES!$BD$1093</definedName>
    <definedName name="_20" localSheetId="6">E012_CES!$BD$1116</definedName>
    <definedName name="_20" localSheetId="7">'E013_REINSERCIÓN SOCIAL'!$BD$424</definedName>
    <definedName name="_20" localSheetId="9">E015_CES!$BD$1109</definedName>
    <definedName name="_20" localSheetId="1">'E112'!$BD$1090</definedName>
    <definedName name="_20" localSheetId="13">'E112 (DHIyEG)'!$BD$1087</definedName>
    <definedName name="_20" localSheetId="14">E112_DHIyEG!$BD$1091</definedName>
    <definedName name="_20" localSheetId="3">'INST. DE DOCUMENTACIÓN'!$BD$1083</definedName>
    <definedName name="_20" localSheetId="8">N014_Protec_Civil!$BE$1093</definedName>
    <definedName name="_20" localSheetId="10">'P111'!$BD$1142</definedName>
    <definedName name="_20" localSheetId="11">'P111 (Reserv_Terr)'!$BD$1085</definedName>
    <definedName name="_20" localSheetId="12">'P111(Reg y Cat)'!$BD$1090</definedName>
    <definedName name="_20" localSheetId="0">'PA02 '!$BD$1106</definedName>
    <definedName name="_20" localSheetId="2">'PA02 (Prov)'!$BD$1080</definedName>
    <definedName name="_20" localSheetId="4">'RADIO Y TV '!$BD$1082</definedName>
    <definedName name="_21" localSheetId="15">'E011 COMVIVES'!$BD$1082</definedName>
    <definedName name="_21" localSheetId="5">E011_CES!$BD$1094</definedName>
    <definedName name="_21" localSheetId="6">E012_CES!$BD$1117</definedName>
    <definedName name="_21" localSheetId="7">'E013_REINSERCIÓN SOCIAL'!$BD$425</definedName>
    <definedName name="_21" localSheetId="9">E015_CES!$BD$1110</definedName>
    <definedName name="_21" localSheetId="1">'E112'!$BD$1091</definedName>
    <definedName name="_21" localSheetId="13">'E112 (DHIyEG)'!$BD$1088</definedName>
    <definedName name="_21" localSheetId="14">E112_DHIyEG!$BD$1092</definedName>
    <definedName name="_21" localSheetId="3">'INST. DE DOCUMENTACIÓN'!$BD$1084</definedName>
    <definedName name="_21" localSheetId="8">N014_Protec_Civil!$BE$1094</definedName>
    <definedName name="_21" localSheetId="10">'P111'!$BD$1143</definedName>
    <definedName name="_21" localSheetId="11">'P111 (Reserv_Terr)'!$BD$1086</definedName>
    <definedName name="_21" localSheetId="12">'P111(Reg y Cat)'!$BD$1091</definedName>
    <definedName name="_21" localSheetId="0">'PA02 '!$BD$1107</definedName>
    <definedName name="_21" localSheetId="2">'PA02 (Prov)'!$BD$1081</definedName>
    <definedName name="_21" localSheetId="4">'RADIO Y TV '!$BD$1083</definedName>
    <definedName name="_22" localSheetId="15">'E011 COMVIVES'!$BD$1130</definedName>
    <definedName name="_22" localSheetId="5">E011_CES!$BD$1142</definedName>
    <definedName name="_22" localSheetId="6">E012_CES!$BD$1165</definedName>
    <definedName name="_22" localSheetId="7">'E013_REINSERCIÓN SOCIAL'!$BD$475</definedName>
    <definedName name="_22" localSheetId="9">E015_CES!$BD$1158</definedName>
    <definedName name="_22" localSheetId="1">'E112'!$BD$1139</definedName>
    <definedName name="_22" localSheetId="13">'E112 (DHIyEG)'!$BD$1136</definedName>
    <definedName name="_22" localSheetId="14">E112_DHIyEG!$BD$1140</definedName>
    <definedName name="_22" localSheetId="3">'INST. DE DOCUMENTACIÓN'!$BD$1132</definedName>
    <definedName name="_22" localSheetId="8">N014_Protec_Civil!$BE$1144</definedName>
    <definedName name="_22" localSheetId="10">'P111'!$BD$1191</definedName>
    <definedName name="_22" localSheetId="11">'P111 (Reserv_Terr)'!$BD$1134</definedName>
    <definedName name="_22" localSheetId="12">'P111(Reg y Cat)'!$BD$1139</definedName>
    <definedName name="_22" localSheetId="0">'PA02 '!$BD$1155</definedName>
    <definedName name="_22" localSheetId="2">'PA02 (Prov)'!$BD$1129</definedName>
    <definedName name="_22" localSheetId="4">'RADIO Y TV '!$BD$1131</definedName>
    <definedName name="_23" localSheetId="15">'E011 COMVIVES'!$BD$1084</definedName>
    <definedName name="_23" localSheetId="5">E011_CES!$BD$1096</definedName>
    <definedName name="_23" localSheetId="6">E012_CES!$BD$1119</definedName>
    <definedName name="_23" localSheetId="7">'E013_REINSERCIÓN SOCIAL'!$BD$427</definedName>
    <definedName name="_23" localSheetId="9">E015_CES!$BD$1112</definedName>
    <definedName name="_23" localSheetId="1">'E112'!$BD$1093</definedName>
    <definedName name="_23" localSheetId="13">'E112 (DHIyEG)'!$BD$1090</definedName>
    <definedName name="_23" localSheetId="14">E112_DHIyEG!$BD$1094</definedName>
    <definedName name="_23" localSheetId="3">'INST. DE DOCUMENTACIÓN'!$BD$1086</definedName>
    <definedName name="_23" localSheetId="8">N014_Protec_Civil!$BE$1096</definedName>
    <definedName name="_23" localSheetId="10">'P111'!$BD$1145</definedName>
    <definedName name="_23" localSheetId="11">'P111 (Reserv_Terr)'!$BD$1088</definedName>
    <definedName name="_23" localSheetId="12">'P111(Reg y Cat)'!$BD$1093</definedName>
    <definedName name="_23" localSheetId="0">'PA02 '!$BD$1109</definedName>
    <definedName name="_23" localSheetId="2">'PA02 (Prov)'!$BD$1083</definedName>
    <definedName name="_23" localSheetId="4">'RADIO Y TV '!$BD$1085</definedName>
    <definedName name="_24" localSheetId="15">'E011 COMVIVES'!$BD$1132</definedName>
    <definedName name="_24" localSheetId="5">E011_CES!$BD$1144</definedName>
    <definedName name="_24" localSheetId="6">E012_CES!$BD$1167</definedName>
    <definedName name="_24" localSheetId="7">'E013_REINSERCIÓN SOCIAL'!$BD$477</definedName>
    <definedName name="_24" localSheetId="9">E015_CES!$BD$1160</definedName>
    <definedName name="_24" localSheetId="1">'E112'!$BD$1141</definedName>
    <definedName name="_24" localSheetId="13">'E112 (DHIyEG)'!$BD$1138</definedName>
    <definedName name="_24" localSheetId="14">E112_DHIyEG!$BD$1142</definedName>
    <definedName name="_24" localSheetId="3">'INST. DE DOCUMENTACIÓN'!$BD$1134</definedName>
    <definedName name="_24" localSheetId="8">N014_Protec_Civil!$BE$1146</definedName>
    <definedName name="_24" localSheetId="10">'P111'!$BD$1193</definedName>
    <definedName name="_24" localSheetId="11">'P111 (Reserv_Terr)'!$BD$1136</definedName>
    <definedName name="_24" localSheetId="12">'P111(Reg y Cat)'!$BD$1141</definedName>
    <definedName name="_24" localSheetId="0">'PA02 '!$BD$1157</definedName>
    <definedName name="_24" localSheetId="2">'PA02 (Prov)'!$BD$1131</definedName>
    <definedName name="_24" localSheetId="4">'RADIO Y TV '!$BD$1133</definedName>
    <definedName name="_26" localSheetId="15">'E011 COMVIVES'!$BD$1086</definedName>
    <definedName name="_26" localSheetId="5">E011_CES!$BD$1098</definedName>
    <definedName name="_26" localSheetId="6">E012_CES!$BD$1121</definedName>
    <definedName name="_26" localSheetId="7">'E013_REINSERCIÓN SOCIAL'!$BD$429</definedName>
    <definedName name="_26" localSheetId="9">E015_CES!$BD$1114</definedName>
    <definedName name="_26" localSheetId="1">'E112'!$BD$1095</definedName>
    <definedName name="_26" localSheetId="13">'E112 (DHIyEG)'!$BD$1092</definedName>
    <definedName name="_26" localSheetId="14">E112_DHIyEG!$BD$1096</definedName>
    <definedName name="_26" localSheetId="3">'INST. DE DOCUMENTACIÓN'!$BD$1088</definedName>
    <definedName name="_26" localSheetId="8">N014_Protec_Civil!$BE$1098</definedName>
    <definedName name="_26" localSheetId="10">'P111'!$BD$1147</definedName>
    <definedName name="_26" localSheetId="11">'P111 (Reserv_Terr)'!$BD$1090</definedName>
    <definedName name="_26" localSheetId="12">'P111(Reg y Cat)'!$BD$1095</definedName>
    <definedName name="_26" localSheetId="0">'PA02 '!$BD$1111</definedName>
    <definedName name="_26" localSheetId="2">'PA02 (Prov)'!$BD$1085</definedName>
    <definedName name="_26" localSheetId="4">'RADIO Y TV '!$BD$1087</definedName>
    <definedName name="_27" localSheetId="15">'E011 COMVIVES'!$BD$1087</definedName>
    <definedName name="_27" localSheetId="5">E011_CES!$BD$1099</definedName>
    <definedName name="_27" localSheetId="6">E012_CES!$BD$1122</definedName>
    <definedName name="_27" localSheetId="7">'E013_REINSERCIÓN SOCIAL'!$BD$430</definedName>
    <definedName name="_27" localSheetId="9">E015_CES!$BD$1115</definedName>
    <definedName name="_27" localSheetId="1">'E112'!$BD$1096</definedName>
    <definedName name="_27" localSheetId="13">'E112 (DHIyEG)'!$BD$1093</definedName>
    <definedName name="_27" localSheetId="14">E112_DHIyEG!$BD$1097</definedName>
    <definedName name="_27" localSheetId="3">'INST. DE DOCUMENTACIÓN'!$BD$1089</definedName>
    <definedName name="_27" localSheetId="8">N014_Protec_Civil!$BE$1099</definedName>
    <definedName name="_27" localSheetId="10">'P111'!$BD$1148</definedName>
    <definedName name="_27" localSheetId="11">'P111 (Reserv_Terr)'!$BD$1091</definedName>
    <definedName name="_27" localSheetId="12">'P111(Reg y Cat)'!$BD$1096</definedName>
    <definedName name="_27" localSheetId="0">'PA02 '!$BD$1112</definedName>
    <definedName name="_27" localSheetId="2">'PA02 (Prov)'!$BD$1086</definedName>
    <definedName name="_27" localSheetId="4">'RADIO Y TV '!$BD$1088</definedName>
    <definedName name="_28" localSheetId="15">'E011 COMVIVES'!$BD$1088</definedName>
    <definedName name="_28" localSheetId="5">E011_CES!$BD$1100</definedName>
    <definedName name="_28" localSheetId="6">E012_CES!$BD$1123</definedName>
    <definedName name="_28" localSheetId="7">'E013_REINSERCIÓN SOCIAL'!$BD$431</definedName>
    <definedName name="_28" localSheetId="9">E015_CES!$BD$1116</definedName>
    <definedName name="_28" localSheetId="1">'E112'!$BD$1097</definedName>
    <definedName name="_28" localSheetId="13">'E112 (DHIyEG)'!$BD$1094</definedName>
    <definedName name="_28" localSheetId="14">E112_DHIyEG!$BD$1098</definedName>
    <definedName name="_28" localSheetId="3">'INST. DE DOCUMENTACIÓN'!$BD$1090</definedName>
    <definedName name="_28" localSheetId="8">N014_Protec_Civil!$BE$1100</definedName>
    <definedName name="_28" localSheetId="10">'P111'!$BD$1149</definedName>
    <definedName name="_28" localSheetId="11">'P111 (Reserv_Terr)'!$BD$1092</definedName>
    <definedName name="_28" localSheetId="12">'P111(Reg y Cat)'!$BD$1097</definedName>
    <definedName name="_28" localSheetId="0">'PA02 '!$BD$1113</definedName>
    <definedName name="_28" localSheetId="2">'PA02 (Prov)'!$BD$1087</definedName>
    <definedName name="_28" localSheetId="4">'RADIO Y TV '!$BD$1089</definedName>
    <definedName name="_29" localSheetId="15">'E011 COMVIVES'!$BD$1136</definedName>
    <definedName name="_29" localSheetId="5">E011_CES!$BD$1148</definedName>
    <definedName name="_29" localSheetId="6">E012_CES!$BD$1171</definedName>
    <definedName name="_29" localSheetId="7">'E013_REINSERCIÓN SOCIAL'!$BD$481</definedName>
    <definedName name="_29" localSheetId="9">E015_CES!$BD$1164</definedName>
    <definedName name="_29" localSheetId="1">'E112'!$BD$1145</definedName>
    <definedName name="_29" localSheetId="13">'E112 (DHIyEG)'!$BD$1142</definedName>
    <definedName name="_29" localSheetId="14">E112_DHIyEG!$BD$1146</definedName>
    <definedName name="_29" localSheetId="3">'INST. DE DOCUMENTACIÓN'!$BD$1138</definedName>
    <definedName name="_29" localSheetId="8">N014_Protec_Civil!$BE$1150</definedName>
    <definedName name="_29" localSheetId="10">'P111'!$BD$1197</definedName>
    <definedName name="_29" localSheetId="11">'P111 (Reserv_Terr)'!$BD$1140</definedName>
    <definedName name="_29" localSheetId="12">'P111(Reg y Cat)'!$BD$1145</definedName>
    <definedName name="_29" localSheetId="0">'PA02 '!$BD$1161</definedName>
    <definedName name="_29" localSheetId="2">'PA02 (Prov)'!$BD$1135</definedName>
    <definedName name="_29" localSheetId="4">'RADIO Y TV '!$BD$1137</definedName>
    <definedName name="_E011" localSheetId="15">#REF!</definedName>
    <definedName name="_E011" localSheetId="1">#REF!</definedName>
    <definedName name="_E011">#REF!</definedName>
    <definedName name="_E012" localSheetId="15">#REF!</definedName>
    <definedName name="_E012" localSheetId="1">#REF!</definedName>
    <definedName name="_E012">#REF!</definedName>
    <definedName name="_E013" localSheetId="15">#REF!</definedName>
    <definedName name="_E013" localSheetId="1">#REF!</definedName>
    <definedName name="_E013">#REF!</definedName>
    <definedName name="_E015" localSheetId="15">#REF!</definedName>
    <definedName name="_E015" localSheetId="1">#REF!</definedName>
    <definedName name="_E015">#REF!</definedName>
    <definedName name="_E021" localSheetId="15">#REF!</definedName>
    <definedName name="_E021" localSheetId="1">#REF!</definedName>
    <definedName name="_E021">#REF!</definedName>
    <definedName name="_E031" localSheetId="15">#REF!</definedName>
    <definedName name="_E031" localSheetId="1">#REF!</definedName>
    <definedName name="_E031">#REF!</definedName>
    <definedName name="_E032" localSheetId="15">#REF!</definedName>
    <definedName name="_E032" localSheetId="1">#REF!</definedName>
    <definedName name="_E032">#REF!</definedName>
    <definedName name="_E033" localSheetId="15">#REF!</definedName>
    <definedName name="_E033" localSheetId="1">#REF!</definedName>
    <definedName name="_E033">#REF!</definedName>
    <definedName name="_E035" localSheetId="15">#REF!</definedName>
    <definedName name="_E035" localSheetId="1">#REF!</definedName>
    <definedName name="_E035">#REF!</definedName>
    <definedName name="_E039" localSheetId="15">#REF!</definedName>
    <definedName name="_E039" localSheetId="1">#REF!</definedName>
    <definedName name="_E039">#REF!</definedName>
    <definedName name="_E041" localSheetId="15">#REF!</definedName>
    <definedName name="_E041" localSheetId="1">#REF!</definedName>
    <definedName name="_E041">#REF!</definedName>
    <definedName name="_E042" localSheetId="15">#REF!</definedName>
    <definedName name="_E042" localSheetId="1">#REF!</definedName>
    <definedName name="_E042">#REF!</definedName>
    <definedName name="_E043" localSheetId="15">#REF!</definedName>
    <definedName name="_E043" localSheetId="1">#REF!</definedName>
    <definedName name="_E043">#REF!</definedName>
    <definedName name="_E044" localSheetId="15">#REF!</definedName>
    <definedName name="_E044" localSheetId="1">#REF!</definedName>
    <definedName name="_E044">#REF!</definedName>
    <definedName name="_E045" localSheetId="15">#REF!</definedName>
    <definedName name="_E045" localSheetId="1">#REF!</definedName>
    <definedName name="_E045">#REF!</definedName>
    <definedName name="_E051" localSheetId="15">#REF!</definedName>
    <definedName name="_E051" localSheetId="1">#REF!</definedName>
    <definedName name="_E051">#REF!</definedName>
    <definedName name="_E053" localSheetId="15">#REF!</definedName>
    <definedName name="_E053" localSheetId="1">#REF!</definedName>
    <definedName name="_E053">#REF!</definedName>
    <definedName name="_E054" localSheetId="15">#REF!</definedName>
    <definedName name="_E054" localSheetId="1">#REF!</definedName>
    <definedName name="_E054">#REF!</definedName>
    <definedName name="_E056" localSheetId="15">#REF!</definedName>
    <definedName name="_E056" localSheetId="1">#REF!</definedName>
    <definedName name="_E056">#REF!</definedName>
    <definedName name="_E061" localSheetId="15">#REF!</definedName>
    <definedName name="_E061" localSheetId="1">#REF!</definedName>
    <definedName name="_E061">#REF!</definedName>
    <definedName name="_E062" localSheetId="15">#REF!</definedName>
    <definedName name="_E062" localSheetId="1">#REF!</definedName>
    <definedName name="_E062">#REF!</definedName>
    <definedName name="_E063" localSheetId="15">#REF!</definedName>
    <definedName name="_E063" localSheetId="1">#REF!</definedName>
    <definedName name="_E063">#REF!</definedName>
    <definedName name="_E064" localSheetId="15">#REF!</definedName>
    <definedName name="_E064" localSheetId="1">#REF!</definedName>
    <definedName name="_E064">#REF!</definedName>
    <definedName name="_E065" localSheetId="15">#REF!</definedName>
    <definedName name="_E065" localSheetId="1">#REF!</definedName>
    <definedName name="_E065">#REF!</definedName>
    <definedName name="_E066" localSheetId="15">#REF!</definedName>
    <definedName name="_E066" localSheetId="1">#REF!</definedName>
    <definedName name="_E066">#REF!</definedName>
    <definedName name="_E067" localSheetId="15">#REF!</definedName>
    <definedName name="_E067" localSheetId="1">#REF!</definedName>
    <definedName name="_E067">#REF!</definedName>
    <definedName name="_E071" localSheetId="15">#REF!</definedName>
    <definedName name="_E071" localSheetId="1">#REF!</definedName>
    <definedName name="_E071">#REF!</definedName>
    <definedName name="_E072" localSheetId="15">#REF!</definedName>
    <definedName name="_E072" localSheetId="1">#REF!</definedName>
    <definedName name="_E072">#REF!</definedName>
    <definedName name="_E073" localSheetId="15">#REF!</definedName>
    <definedName name="_E073" localSheetId="1">#REF!</definedName>
    <definedName name="_E073">#REF!</definedName>
    <definedName name="_E082" localSheetId="15">#REF!</definedName>
    <definedName name="_E082" localSheetId="1">#REF!</definedName>
    <definedName name="_E082">#REF!</definedName>
    <definedName name="_E083" localSheetId="15">#REF!</definedName>
    <definedName name="_E083" localSheetId="1">#REF!</definedName>
    <definedName name="_E083">#REF!</definedName>
    <definedName name="_E085" localSheetId="15">#REF!</definedName>
    <definedName name="_E085" localSheetId="1">#REF!</definedName>
    <definedName name="_E085">#REF!</definedName>
    <definedName name="_E091" localSheetId="15">#REF!</definedName>
    <definedName name="_E091" localSheetId="1">#REF!</definedName>
    <definedName name="_E091">#REF!</definedName>
    <definedName name="_E092" localSheetId="15">#REF!</definedName>
    <definedName name="_E092" localSheetId="1">#REF!</definedName>
    <definedName name="_E092">#REF!</definedName>
    <definedName name="_E100" localSheetId="15">#REF!</definedName>
    <definedName name="_E100" localSheetId="1">#REF!</definedName>
    <definedName name="_E100">#REF!</definedName>
    <definedName name="_E101" localSheetId="15">#REF!</definedName>
    <definedName name="_E101" localSheetId="1">#REF!</definedName>
    <definedName name="_E101">#REF!</definedName>
    <definedName name="_E102" localSheetId="15">#REF!</definedName>
    <definedName name="_E102" localSheetId="1">#REF!</definedName>
    <definedName name="_E102">#REF!</definedName>
    <definedName name="_E103" localSheetId="15">#REF!</definedName>
    <definedName name="_E103" localSheetId="1">#REF!</definedName>
    <definedName name="_E103">#REF!</definedName>
    <definedName name="_E104" localSheetId="15">#REF!</definedName>
    <definedName name="_E104" localSheetId="1">#REF!</definedName>
    <definedName name="_E104">#REF!</definedName>
    <definedName name="_E105" localSheetId="15">#REF!</definedName>
    <definedName name="_E105" localSheetId="1">#REF!</definedName>
    <definedName name="_E105">#REF!</definedName>
    <definedName name="_E112" localSheetId="15">#REF!</definedName>
    <definedName name="_E112" localSheetId="1">#REF!</definedName>
    <definedName name="_E112">#REF!</definedName>
    <definedName name="_E122" localSheetId="15">#REF!</definedName>
    <definedName name="_E122" localSheetId="1">#REF!</definedName>
    <definedName name="_E122">#REF!</definedName>
    <definedName name="_E124" localSheetId="15">#REF!</definedName>
    <definedName name="_E124" localSheetId="1">#REF!</definedName>
    <definedName name="_E124">#REF!</definedName>
    <definedName name="_F081" localSheetId="15">#REF!</definedName>
    <definedName name="_F081" localSheetId="1">#REF!</definedName>
    <definedName name="_F081">#REF!</definedName>
    <definedName name="_F084" localSheetId="15">#REF!</definedName>
    <definedName name="_F084" localSheetId="1">#REF!</definedName>
    <definedName name="_F084">#REF!</definedName>
    <definedName name="_G055" localSheetId="15">#REF!</definedName>
    <definedName name="_G055" localSheetId="1">#REF!</definedName>
    <definedName name="_G055">#REF!</definedName>
    <definedName name="_K052" localSheetId="15">#REF!</definedName>
    <definedName name="_K052" localSheetId="1">#REF!</definedName>
    <definedName name="_K052">#REF!</definedName>
    <definedName name="_K086" localSheetId="15">#REF!</definedName>
    <definedName name="_K086" localSheetId="1">#REF!</definedName>
    <definedName name="_K086">#REF!</definedName>
    <definedName name="_MA10" localSheetId="15">#REF!</definedName>
    <definedName name="_MA10" localSheetId="1">#REF!</definedName>
    <definedName name="_MA10">#REF!</definedName>
    <definedName name="_N014" localSheetId="15">#REF!</definedName>
    <definedName name="_N014" localSheetId="1">#REF!</definedName>
    <definedName name="_N014">#REF!</definedName>
    <definedName name="_O121" localSheetId="15">#REF!</definedName>
    <definedName name="_O121" localSheetId="1">#REF!</definedName>
    <definedName name="_O121">#REF!</definedName>
    <definedName name="_OA11" localSheetId="15">#REF!</definedName>
    <definedName name="_OA11" localSheetId="1">#REF!</definedName>
    <definedName name="_OA11">#REF!</definedName>
    <definedName name="_Órganos_Autónomos" localSheetId="15">'E011 COMVIVES'!$BE$1098:$BE$1106</definedName>
    <definedName name="_Órganos_Autónomos" localSheetId="5">E011_CES!$BE$1110:$BE$1118</definedName>
    <definedName name="_Órganos_Autónomos" localSheetId="6">E012_CES!$BE$1133:$BE$1141</definedName>
    <definedName name="_Órganos_Autónomos" localSheetId="7">'E013_REINSERCIÓN SOCIAL'!$BE$441:$BE$449</definedName>
    <definedName name="_Órganos_Autónomos" localSheetId="9">E015_CES!$BE$1126:$BE$1134</definedName>
    <definedName name="_Órganos_Autónomos" localSheetId="1">'E112'!$BE$1107:$BE$1115</definedName>
    <definedName name="_Órganos_Autónomos" localSheetId="13">'E112 (DHIyEG)'!$BE$1104:$BE$1112</definedName>
    <definedName name="_Órganos_Autónomos" localSheetId="14">E112_DHIyEG!$BE$1108:$BE$1116</definedName>
    <definedName name="_Órganos_Autónomos" localSheetId="3">'INST. DE DOCUMENTACIÓN'!$BE$1100:$BE$1108</definedName>
    <definedName name="_Órganos_Autónomos" localSheetId="8">N014_Protec_Civil!$BF$1110:$BF$1118</definedName>
    <definedName name="_Órganos_Autónomos" localSheetId="11">'P111 (Reserv_Terr)'!$BE$1102:$BE$1110</definedName>
    <definedName name="_Órganos_Autónomos" localSheetId="12">'P111(Reg y Cat)'!$BE$1107:$BE$1115</definedName>
    <definedName name="_Órganos_Autónomos" localSheetId="0">'PA02 '!$BE$1123:$BE$1131</definedName>
    <definedName name="_Órganos_Autónomos" localSheetId="2">'PA02 (Prov)'!$BE$1097:$BE$1105</definedName>
    <definedName name="_Órganos_Autónomos" localSheetId="4">'RADIO Y TV '!$BE$1099:$BE$1107</definedName>
    <definedName name="_Órganos_Autónomos">'P111'!$BE$1159:$BE$1167</definedName>
    <definedName name="_P106" localSheetId="15">#REF!</definedName>
    <definedName name="_P106" localSheetId="1">#REF!</definedName>
    <definedName name="_P106">#REF!</definedName>
    <definedName name="_P111" localSheetId="15">#REF!</definedName>
    <definedName name="_P111" localSheetId="1">#REF!</definedName>
    <definedName name="_P111">#REF!</definedName>
    <definedName name="_P123" localSheetId="15">#REF!</definedName>
    <definedName name="_P123" localSheetId="1">#REF!</definedName>
    <definedName name="_P123">#REF!</definedName>
    <definedName name="_PA01" localSheetId="15">#REF!</definedName>
    <definedName name="_PA01" localSheetId="1">#REF!</definedName>
    <definedName name="_PA01">#REF!</definedName>
    <definedName name="_PA02" localSheetId="15">#REF!</definedName>
    <definedName name="_PA02" localSheetId="1">#REF!</definedName>
    <definedName name="_PA02">#REF!</definedName>
    <definedName name="_PA03" localSheetId="15">#REF!</definedName>
    <definedName name="_PA03" localSheetId="1">#REF!</definedName>
    <definedName name="_PA03">#REF!</definedName>
    <definedName name="_PA04" localSheetId="15">#REF!</definedName>
    <definedName name="_PA04" localSheetId="1">#REF!</definedName>
    <definedName name="_PA04">#REF!</definedName>
    <definedName name="_PA05" localSheetId="15">#REF!</definedName>
    <definedName name="_PA05" localSheetId="1">#REF!</definedName>
    <definedName name="_PA05">#REF!</definedName>
    <definedName name="_PA06" localSheetId="15">#REF!</definedName>
    <definedName name="_PA06" localSheetId="1">#REF!</definedName>
    <definedName name="_PA06">#REF!</definedName>
    <definedName name="_PA07" localSheetId="15">#REF!</definedName>
    <definedName name="_PA07" localSheetId="1">#REF!</definedName>
    <definedName name="_PA07">#REF!</definedName>
    <definedName name="_PA08" localSheetId="15">#REF!</definedName>
    <definedName name="_PA08" localSheetId="1">#REF!</definedName>
    <definedName name="_PA08">#REF!</definedName>
    <definedName name="_PA09" localSheetId="15">#REF!</definedName>
    <definedName name="_PA09" localSheetId="1">#REF!</definedName>
    <definedName name="_PA09">#REF!</definedName>
    <definedName name="_PA14" localSheetId="15">#REF!</definedName>
    <definedName name="_PA14" localSheetId="1">#REF!</definedName>
    <definedName name="_PA14">#REF!</definedName>
    <definedName name="_PA15" localSheetId="15">#REF!</definedName>
    <definedName name="_PA15" localSheetId="1">#REF!</definedName>
    <definedName name="_PA15">#REF!</definedName>
    <definedName name="_PA16" localSheetId="15">#REF!</definedName>
    <definedName name="_PA16" localSheetId="1">#REF!</definedName>
    <definedName name="_PA16">#REF!</definedName>
    <definedName name="_PA17" localSheetId="15">#REF!</definedName>
    <definedName name="_PA17" localSheetId="1">#REF!</definedName>
    <definedName name="_PA17">#REF!</definedName>
    <definedName name="_PA18" localSheetId="15">#REF!</definedName>
    <definedName name="_PA18" localSheetId="1">#REF!</definedName>
    <definedName name="_PA18">#REF!</definedName>
    <definedName name="_PA19" localSheetId="15">#REF!</definedName>
    <definedName name="_PA19" localSheetId="1">#REF!</definedName>
    <definedName name="_PA19">#REF!</definedName>
    <definedName name="_PA21" localSheetId="15">#REF!</definedName>
    <definedName name="_PA21" localSheetId="1">#REF!</definedName>
    <definedName name="_PA21">#REF!</definedName>
    <definedName name="_PA22" localSheetId="15">#REF!</definedName>
    <definedName name="_PA22" localSheetId="1">#REF!</definedName>
    <definedName name="_PA22">#REF!</definedName>
    <definedName name="_PA23" localSheetId="15">#REF!</definedName>
    <definedName name="_PA23" localSheetId="1">#REF!</definedName>
    <definedName name="_PA23">#REF!</definedName>
    <definedName name="_PA24" localSheetId="15">#REF!</definedName>
    <definedName name="_PA24" localSheetId="1">#REF!</definedName>
    <definedName name="_PA24">#REF!</definedName>
    <definedName name="_PA25">[1]PxURG!$O$1370</definedName>
    <definedName name="_Poder_Judicial" localSheetId="15">'E011 COMVIVES'!$BE$1094:$BE$1097</definedName>
    <definedName name="_Poder_Judicial" localSheetId="5">E011_CES!$BE$1106:$BE$1109</definedName>
    <definedName name="_Poder_Judicial" localSheetId="6">E012_CES!$BE$1129:$BE$1132</definedName>
    <definedName name="_Poder_Judicial" localSheetId="7">'E013_REINSERCIÓN SOCIAL'!$BE$437:$BE$440</definedName>
    <definedName name="_Poder_Judicial" localSheetId="9">E015_CES!$BE$1122:$BE$1125</definedName>
    <definedName name="_Poder_Judicial" localSheetId="1">'E112'!$BE$1103:$BE$1106</definedName>
    <definedName name="_Poder_Judicial" localSheetId="13">'E112 (DHIyEG)'!$BE$1100:$BE$1103</definedName>
    <definedName name="_Poder_Judicial" localSheetId="14">E112_DHIyEG!$BE$1104:$BE$1107</definedName>
    <definedName name="_Poder_Judicial" localSheetId="3">'INST. DE DOCUMENTACIÓN'!$BE$1096:$BE$1099</definedName>
    <definedName name="_Poder_Judicial" localSheetId="8">N014_Protec_Civil!$BF$1106:$BF$1109</definedName>
    <definedName name="_Poder_Judicial" localSheetId="11">'P111 (Reserv_Terr)'!$BE$1098:$BE$1101</definedName>
    <definedName name="_Poder_Judicial" localSheetId="12">'P111(Reg y Cat)'!$BE$1103:$BE$1106</definedName>
    <definedName name="_Poder_Judicial" localSheetId="0">'PA02 '!$BE$1119:$BE$1122</definedName>
    <definedName name="_Poder_Judicial" localSheetId="2">'PA02 (Prov)'!$BE$1093:$BE$1096</definedName>
    <definedName name="_Poder_Judicial" localSheetId="4">'RADIO Y TV '!$BE$1095:$BE$1098</definedName>
    <definedName name="_Poder_Judicial">'P111'!$BE$1155:$BE$1158</definedName>
    <definedName name="_Poder_Legislativo" localSheetId="15">'E011 COMVIVES'!$BE$1092:$BE$1093</definedName>
    <definedName name="_Poder_Legislativo" localSheetId="5">E011_CES!$BE$1104:$BE$1105</definedName>
    <definedName name="_Poder_Legislativo" localSheetId="6">E012_CES!$BE$1127:$BE$1128</definedName>
    <definedName name="_Poder_Legislativo" localSheetId="7">'E013_REINSERCIÓN SOCIAL'!$BE$435:$BE$436</definedName>
    <definedName name="_Poder_Legislativo" localSheetId="9">E015_CES!$BE$1120:$BE$1121</definedName>
    <definedName name="_Poder_Legislativo" localSheetId="1">'E112'!$BE$1101:$BE$1102</definedName>
    <definedName name="_Poder_Legislativo" localSheetId="13">'E112 (DHIyEG)'!$BE$1098:$BE$1099</definedName>
    <definedName name="_Poder_Legislativo" localSheetId="14">E112_DHIyEG!$BE$1102:$BE$1103</definedName>
    <definedName name="_Poder_Legislativo" localSheetId="3">'INST. DE DOCUMENTACIÓN'!$BE$1094:$BE$1095</definedName>
    <definedName name="_Poder_Legislativo" localSheetId="8">N014_Protec_Civil!$BF$1104:$BF$1105</definedName>
    <definedName name="_Poder_Legislativo" localSheetId="11">'P111 (Reserv_Terr)'!$BE$1096:$BE$1097</definedName>
    <definedName name="_Poder_Legislativo" localSheetId="12">'P111(Reg y Cat)'!$BE$1101:$BE$1102</definedName>
    <definedName name="_Poder_Legislativo" localSheetId="0">'PA02 '!$BE$1117:$BE$1118</definedName>
    <definedName name="_Poder_Legislativo" localSheetId="2">'PA02 (Prov)'!$BE$1091:$BE$1092</definedName>
    <definedName name="_Poder_Legislativo" localSheetId="4">'RADIO Y TV '!$BE$1093:$BE$1094</definedName>
    <definedName name="_Poder_Legislativo">'P111'!$BE$1153:$BE$1154</definedName>
    <definedName name="_Procuración_de_Justicia" localSheetId="15">'E011 COMVIVES'!$BE$1117:$BE$1119</definedName>
    <definedName name="_Procuración_de_Justicia" localSheetId="5">E011_CES!$BE$1129:$BE$1131</definedName>
    <definedName name="_Procuración_de_Justicia" localSheetId="6">E012_CES!$BE$1152:$BE$1154</definedName>
    <definedName name="_Procuración_de_Justicia" localSheetId="7">'E013_REINSERCIÓN SOCIAL'!$BE$462:$BE$464</definedName>
    <definedName name="_Procuración_de_Justicia" localSheetId="9">E015_CES!$BE$1145:$BE$1147</definedName>
    <definedName name="_Procuración_de_Justicia" localSheetId="1">'E112'!$BE$1126:$BE$1128</definedName>
    <definedName name="_Procuración_de_Justicia" localSheetId="13">'E112 (DHIyEG)'!$BE$1123:$BE$1125</definedName>
    <definedName name="_Procuración_de_Justicia" localSheetId="14">E112_DHIyEG!$BE$1127:$BE$1129</definedName>
    <definedName name="_Procuración_de_Justicia" localSheetId="3">'INST. DE DOCUMENTACIÓN'!$BE$1119:$BE$1121</definedName>
    <definedName name="_Procuración_de_Justicia" localSheetId="8">N014_Protec_Civil!$BF$1131:$BF$1133</definedName>
    <definedName name="_Procuración_de_Justicia" localSheetId="11">'P111 (Reserv_Terr)'!$BE$1121:$BE$1123</definedName>
    <definedName name="_Procuración_de_Justicia" localSheetId="12">'P111(Reg y Cat)'!$BE$1126:$BE$1128</definedName>
    <definedName name="_Procuración_de_Justicia" localSheetId="0">'PA02 '!$BE$1142:$BE$1144</definedName>
    <definedName name="_Procuración_de_Justicia" localSheetId="2">'PA02 (Prov)'!$BE$1116:$BE$1118</definedName>
    <definedName name="_Procuración_de_Justicia" localSheetId="4">'RADIO Y TV '!$BE$1118:$BE$1120</definedName>
    <definedName name="_Procuración_de_Justicia">'P111'!$BE$1178:$BE$1180</definedName>
    <definedName name="_S034" localSheetId="15">#REF!</definedName>
    <definedName name="_S034" localSheetId="1">#REF!</definedName>
    <definedName name="_S034">#REF!</definedName>
    <definedName name="ADEFAS" localSheetId="15">'E011 COMVIVES'!$BE$1085</definedName>
    <definedName name="ADEFAS" localSheetId="5">E011_CES!$BE$1097</definedName>
    <definedName name="ADEFAS" localSheetId="6">E012_CES!$BE$1120</definedName>
    <definedName name="ADEFAS" localSheetId="7">'E013_REINSERCIÓN SOCIAL'!$BE$428</definedName>
    <definedName name="ADEFAS" localSheetId="9">E015_CES!$BE$1113</definedName>
    <definedName name="ADEFAS" localSheetId="1">'E112'!$BE$1094</definedName>
    <definedName name="ADEFAS" localSheetId="13">'E112 (DHIyEG)'!$BE$1091</definedName>
    <definedName name="ADEFAS" localSheetId="14">E112_DHIyEG!$BE$1095</definedName>
    <definedName name="ADEFAS" localSheetId="3">'INST. DE DOCUMENTACIÓN'!$BE$1087</definedName>
    <definedName name="ADEFAS" localSheetId="8">N014_Protec_Civil!$BF$1097</definedName>
    <definedName name="ADEFAS" localSheetId="11">'P111 (Reserv_Terr)'!$BE$1089</definedName>
    <definedName name="ADEFAS" localSheetId="12">'P111(Reg y Cat)'!$BE$1094</definedName>
    <definedName name="ADEFAS" localSheetId="0">'PA02 '!$BE$1110</definedName>
    <definedName name="ADEFAS" localSheetId="2">'PA02 (Prov)'!$BE$1084</definedName>
    <definedName name="ADEFAS" localSheetId="4">'RADIO Y TV '!$BE$1086</definedName>
    <definedName name="ADEFAS">'P111'!$BE$1146</definedName>
    <definedName name="Adeudos_de_Ejer._Fisc._Ant.__ADEFAS" localSheetId="15">'E011 COMVIVES'!$BE$1132</definedName>
    <definedName name="Adeudos_de_Ejer._Fisc._Ant.__ADEFAS" localSheetId="5">E011_CES!$BE$1144</definedName>
    <definedName name="Adeudos_de_Ejer._Fisc._Ant.__ADEFAS" localSheetId="6">E012_CES!$BE$1167</definedName>
    <definedName name="Adeudos_de_Ejer._Fisc._Ant.__ADEFAS" localSheetId="7">'E013_REINSERCIÓN SOCIAL'!$BE$477</definedName>
    <definedName name="Adeudos_de_Ejer._Fisc._Ant.__ADEFAS" localSheetId="9">E015_CES!$BE$1160</definedName>
    <definedName name="Adeudos_de_Ejer._Fisc._Ant.__ADEFAS" localSheetId="1">'E112'!$BE$1141</definedName>
    <definedName name="Adeudos_de_Ejer._Fisc._Ant.__ADEFAS" localSheetId="13">'E112 (DHIyEG)'!$BE$1138</definedName>
    <definedName name="Adeudos_de_Ejer._Fisc._Ant.__ADEFAS" localSheetId="14">E112_DHIyEG!$BE$1142</definedName>
    <definedName name="Adeudos_de_Ejer._Fisc._Ant.__ADEFAS" localSheetId="3">'INST. DE DOCUMENTACIÓN'!$BE$1134</definedName>
    <definedName name="Adeudos_de_Ejer._Fisc._Ant.__ADEFAS" localSheetId="8">N014_Protec_Civil!$BF$1146</definedName>
    <definedName name="Adeudos_de_Ejer._Fisc._Ant.__ADEFAS" localSheetId="11">'P111 (Reserv_Terr)'!$BE$1136</definedName>
    <definedName name="Adeudos_de_Ejer._Fisc._Ant.__ADEFAS" localSheetId="12">'P111(Reg y Cat)'!$BE$1141</definedName>
    <definedName name="Adeudos_de_Ejer._Fisc._Ant.__ADEFAS" localSheetId="0">'PA02 '!$BE$1157</definedName>
    <definedName name="Adeudos_de_Ejer._Fisc._Ant.__ADEFAS" localSheetId="2">'PA02 (Prov)'!$BE$1131</definedName>
    <definedName name="Adeudos_de_Ejer._Fisc._Ant.__ADEFAS" localSheetId="4">'RADIO Y TV '!$BE$1133</definedName>
    <definedName name="Adeudos_de_Ejer._Fisc._Ant.__ADEFAS">'P111'!$BE$1193</definedName>
    <definedName name="Administración" localSheetId="15">'E011 COMVIVES'!$BE$1120</definedName>
    <definedName name="Administración" localSheetId="5">E011_CES!$BE$1132</definedName>
    <definedName name="Administración" localSheetId="6">E012_CES!$BE$1155</definedName>
    <definedName name="Administración" localSheetId="7">'E013_REINSERCIÓN SOCIAL'!$BE$465</definedName>
    <definedName name="Administración" localSheetId="9">E015_CES!$BE$1148</definedName>
    <definedName name="Administración" localSheetId="1">'E112'!$BE$1129</definedName>
    <definedName name="Administración" localSheetId="13">'E112 (DHIyEG)'!$BE$1126</definedName>
    <definedName name="Administración" localSheetId="14">E112_DHIyEG!$BE$1130</definedName>
    <definedName name="Administración" localSheetId="3">'INST. DE DOCUMENTACIÓN'!$BE$1122</definedName>
    <definedName name="Administración" localSheetId="8">N014_Protec_Civil!$BF$1134</definedName>
    <definedName name="Administración" localSheetId="10">'P111'!$BE$1181</definedName>
    <definedName name="Administración" localSheetId="11">'P111 (Reserv_Terr)'!$BE$1124</definedName>
    <definedName name="Administración" localSheetId="12">'P111(Reg y Cat)'!$BE$1129</definedName>
    <definedName name="Administración" localSheetId="0">'PA02 '!$BE$1145</definedName>
    <definedName name="Administración" localSheetId="2">'PA02 (Prov)'!$BE$1119</definedName>
    <definedName name="Administración" localSheetId="4">'RADIO Y TV '!$BE$1121</definedName>
    <definedName name="Administración">#REF!</definedName>
    <definedName name="Agropecuario" localSheetId="15">'E011 COMVIVES'!$BE$1111</definedName>
    <definedName name="Agropecuario" localSheetId="5">E011_CES!$BE$1123</definedName>
    <definedName name="Agropecuario" localSheetId="6">E012_CES!$BE$1146</definedName>
    <definedName name="Agropecuario" localSheetId="7">'E013_REINSERCIÓN SOCIAL'!$BE$456</definedName>
    <definedName name="Agropecuario" localSheetId="9">E015_CES!$BE$1139</definedName>
    <definedName name="Agropecuario" localSheetId="1">'E112'!$BE$1120</definedName>
    <definedName name="Agropecuario" localSheetId="13">'E112 (DHIyEG)'!$BE$1117</definedName>
    <definedName name="Agropecuario" localSheetId="14">E112_DHIyEG!$BE$1121</definedName>
    <definedName name="Agropecuario" localSheetId="3">'INST. DE DOCUMENTACIÓN'!$BE$1113</definedName>
    <definedName name="Agropecuario" localSheetId="8">N014_Protec_Civil!$BF$1125</definedName>
    <definedName name="Agropecuario" localSheetId="10">'P111'!$BE$1172</definedName>
    <definedName name="Agropecuario" localSheetId="11">'P111 (Reserv_Terr)'!$BE$1115</definedName>
    <definedName name="Agropecuario" localSheetId="12">'P111(Reg y Cat)'!$BE$1120</definedName>
    <definedName name="Agropecuario" localSheetId="0">'PA02 '!$BE$1136</definedName>
    <definedName name="Agropecuario" localSheetId="2">'PA02 (Prov)'!$BE$1110</definedName>
    <definedName name="Agropecuario" localSheetId="4">'RADIO Y TV '!$BE$1112</definedName>
    <definedName name="Agropecuario">#REF!</definedName>
    <definedName name="_xlnm.Print_Area" localSheetId="15">'E011 COMVIVES'!$A$2:$Y$33</definedName>
    <definedName name="_xlnm.Print_Area" localSheetId="5">E011_CES!$A$2:$Y$45</definedName>
    <definedName name="_xlnm.Print_Area" localSheetId="6">E012_CES!$A$2:$Y$68</definedName>
    <definedName name="_xlnm.Print_Area" localSheetId="7">'E013_REINSERCIÓN SOCIAL'!$A$2:$Y$80</definedName>
    <definedName name="_xlnm.Print_Area" localSheetId="9">E015_CES!$A$2:$Y$61</definedName>
    <definedName name="_xlnm.Print_Area" localSheetId="1">'E112'!$A$2:$Y$42</definedName>
    <definedName name="_xlnm.Print_Area" localSheetId="13">'E112 (DHIyEG)'!$A$2:$Y$39</definedName>
    <definedName name="_xlnm.Print_Area" localSheetId="14">E112_DHIyEG!$A$2:$Y$58</definedName>
    <definedName name="_xlnm.Print_Area" localSheetId="3">'INST. DE DOCUMENTACIÓN'!$A$2:$Y$35</definedName>
    <definedName name="_xlnm.Print_Area" localSheetId="8">N014_Protec_Civil!$B$2:$Z$45</definedName>
    <definedName name="_xlnm.Print_Area" localSheetId="10">'P111'!$A$2:$Y$94</definedName>
    <definedName name="_xlnm.Print_Area" localSheetId="11">'P111 (Reserv_Terr)'!$A$2:$Y$37</definedName>
    <definedName name="_xlnm.Print_Area" localSheetId="12">'P111(Reg y Cat)'!$A$2:$Y$42</definedName>
    <definedName name="_xlnm.Print_Area" localSheetId="0">'PA02 '!$A$2:$Y$58</definedName>
    <definedName name="_xlnm.Print_Area" localSheetId="2">'PA02 (Prov)'!$A$2:$AI$32</definedName>
    <definedName name="_xlnm.Print_Area" localSheetId="4">'RADIO Y TV '!$A$2:$Y$34</definedName>
    <definedName name="Bienes_Muebles_e_Inmuebles" localSheetId="15">'E011 COMVIVES'!$BE$1133</definedName>
    <definedName name="Bienes_Muebles_e_Inmuebles" localSheetId="5">E011_CES!$BE$1145</definedName>
    <definedName name="Bienes_Muebles_e_Inmuebles" localSheetId="6">E012_CES!$BE$1168</definedName>
    <definedName name="Bienes_Muebles_e_Inmuebles" localSheetId="7">'E013_REINSERCIÓN SOCIAL'!$BE$478</definedName>
    <definedName name="Bienes_Muebles_e_Inmuebles" localSheetId="9">E015_CES!$BE$1161</definedName>
    <definedName name="Bienes_Muebles_e_Inmuebles" localSheetId="1">'E112'!$BE$1142</definedName>
    <definedName name="Bienes_Muebles_e_Inmuebles" localSheetId="13">'E112 (DHIyEG)'!$BE$1139</definedName>
    <definedName name="Bienes_Muebles_e_Inmuebles" localSheetId="14">E112_DHIyEG!$BE$1143</definedName>
    <definedName name="Bienes_Muebles_e_Inmuebles" localSheetId="3">'INST. DE DOCUMENTACIÓN'!$BE$1135</definedName>
    <definedName name="Bienes_Muebles_e_Inmuebles" localSheetId="8">N014_Protec_Civil!$BF$1147</definedName>
    <definedName name="Bienes_Muebles_e_Inmuebles" localSheetId="11">'P111 (Reserv_Terr)'!$BE$1137</definedName>
    <definedName name="Bienes_Muebles_e_Inmuebles" localSheetId="12">'P111(Reg y Cat)'!$BE$1142</definedName>
    <definedName name="Bienes_Muebles_e_Inmuebles" localSheetId="0">'PA02 '!$BE$1158</definedName>
    <definedName name="Bienes_Muebles_e_Inmuebles" localSheetId="2">'PA02 (Prov)'!$BE$1132</definedName>
    <definedName name="Bienes_Muebles_e_Inmuebles" localSheetId="4">'RADIO Y TV '!$BE$1134</definedName>
    <definedName name="Bienes_Muebles_e_Inmuebles">'P111'!$BE$1194</definedName>
    <definedName name="Clave_PP">'[2]2.1.1 OFNA. SRIO. GOB.'!$Q$1302:$Q$1368</definedName>
    <definedName name="Combate_a_la_Corrupción">[1]PxURG!$O$1300:$O$1301</definedName>
    <definedName name="Consejería_Jurídica" localSheetId="15">'E011 COMVIVES'!$BE$1123</definedName>
    <definedName name="Consejería_Jurídica" localSheetId="5">E011_CES!$BE$1135</definedName>
    <definedName name="Consejería_Jurídica" localSheetId="6">E012_CES!$BE$1158</definedName>
    <definedName name="Consejería_Jurídica" localSheetId="7">'E013_REINSERCIÓN SOCIAL'!$BE$468</definedName>
    <definedName name="Consejería_Jurídica" localSheetId="9">E015_CES!$BE$1151</definedName>
    <definedName name="Consejería_Jurídica" localSheetId="1">'E112'!$BE$1132</definedName>
    <definedName name="Consejería_Jurídica" localSheetId="13">'E112 (DHIyEG)'!$BE$1129</definedName>
    <definedName name="Consejería_Jurídica" localSheetId="14">E112_DHIyEG!$BE$1133</definedName>
    <definedName name="Consejería_Jurídica" localSheetId="3">'INST. DE DOCUMENTACIÓN'!$BE$1125</definedName>
    <definedName name="Consejería_Jurídica" localSheetId="8">N014_Protec_Civil!$BF$1137</definedName>
    <definedName name="Consejería_Jurídica" localSheetId="10">'P111'!$BE$1184</definedName>
    <definedName name="Consejería_Jurídica" localSheetId="11">'P111 (Reserv_Terr)'!$BE$1127</definedName>
    <definedName name="Consejería_Jurídica" localSheetId="12">'P111(Reg y Cat)'!$BE$1132</definedName>
    <definedName name="Consejería_Jurídica" localSheetId="0">'PA02 '!$BE$1148</definedName>
    <definedName name="Consejería_Jurídica" localSheetId="2">'PA02 (Prov)'!$BE$1122</definedName>
    <definedName name="Consejería_Jurídica" localSheetId="4">'RADIO Y TV '!$BE$1124</definedName>
    <definedName name="Consejería_Jurídica">#REF!</definedName>
    <definedName name="Contraloría" localSheetId="15">'E011 COMVIVES'!$BE$1121</definedName>
    <definedName name="Contraloría" localSheetId="5">E011_CES!$BE$1133</definedName>
    <definedName name="Contraloría" localSheetId="6">E012_CES!$BE$1156</definedName>
    <definedName name="Contraloría" localSheetId="7">'E013_REINSERCIÓN SOCIAL'!$BE$466</definedName>
    <definedName name="Contraloría" localSheetId="9">E015_CES!$BE$1149</definedName>
    <definedName name="Contraloría" localSheetId="1">'E112'!$BE$1130</definedName>
    <definedName name="Contraloría" localSheetId="13">'E112 (DHIyEG)'!$BE$1127</definedName>
    <definedName name="Contraloría" localSheetId="14">E112_DHIyEG!$BE$1131</definedName>
    <definedName name="Contraloría" localSheetId="3">'INST. DE DOCUMENTACIÓN'!$BE$1123</definedName>
    <definedName name="Contraloría" localSheetId="8">N014_Protec_Civil!$BF$1135</definedName>
    <definedName name="Contraloría" localSheetId="10">'P111'!$BE$1182</definedName>
    <definedName name="Contraloría" localSheetId="11">'P111 (Reserv_Terr)'!$BE$1125</definedName>
    <definedName name="Contraloría" localSheetId="12">'P111(Reg y Cat)'!$BE$1130</definedName>
    <definedName name="Contraloría" localSheetId="0">'PA02 '!$BE$1146</definedName>
    <definedName name="Contraloría" localSheetId="2">'PA02 (Prov)'!$BE$1120</definedName>
    <definedName name="Contraloría" localSheetId="4">'RADIO Y TV '!$BE$1122</definedName>
    <definedName name="Contraloría">#REF!</definedName>
    <definedName name="Cultura" localSheetId="15">'E011 COMVIVES'!$BE$1127</definedName>
    <definedName name="Cultura" localSheetId="5">E011_CES!$BE$1139</definedName>
    <definedName name="Cultura" localSheetId="6">E012_CES!$BE$1162</definedName>
    <definedName name="Cultura" localSheetId="7">'E013_REINSERCIÓN SOCIAL'!$BE$472</definedName>
    <definedName name="Cultura" localSheetId="9">E015_CES!$BE$1155</definedName>
    <definedName name="Cultura" localSheetId="1">'E112'!$BE$1136</definedName>
    <definedName name="Cultura" localSheetId="13">'E112 (DHIyEG)'!$BE$1133</definedName>
    <definedName name="Cultura" localSheetId="14">E112_DHIyEG!$BE$1137</definedName>
    <definedName name="Cultura" localSheetId="3">'INST. DE DOCUMENTACIÓN'!$BE$1129</definedName>
    <definedName name="Cultura" localSheetId="8">N014_Protec_Civil!$BF$1141</definedName>
    <definedName name="Cultura" localSheetId="10">'P111'!$BE$1188</definedName>
    <definedName name="Cultura" localSheetId="11">'P111 (Reserv_Terr)'!$BE$1131</definedName>
    <definedName name="Cultura" localSheetId="12">'P111(Reg y Cat)'!$BE$1136</definedName>
    <definedName name="Cultura" localSheetId="0">'PA02 '!$BE$1152</definedName>
    <definedName name="Cultura" localSheetId="2">'PA02 (Prov)'!$BE$1126</definedName>
    <definedName name="Cultura" localSheetId="4">'RADIO Y TV '!$BE$1128</definedName>
    <definedName name="Cultura">#REF!</definedName>
    <definedName name="Dependencias">'[2]2.1.1 OFNA. SRIO. GOB.'!$V$1256:$V$1274</definedName>
    <definedName name="Desarrollo_Social" localSheetId="15">'E011 COMVIVES'!$BE$1125</definedName>
    <definedName name="Desarrollo_Social" localSheetId="5">E011_CES!$BE$1137</definedName>
    <definedName name="Desarrollo_Social" localSheetId="6">E012_CES!$BE$1160</definedName>
    <definedName name="Desarrollo_Social" localSheetId="7">'E013_REINSERCIÓN SOCIAL'!$BE$470</definedName>
    <definedName name="Desarrollo_Social" localSheetId="9">E015_CES!$BE$1153</definedName>
    <definedName name="Desarrollo_Social" localSheetId="1">'E112'!$BE$1134</definedName>
    <definedName name="Desarrollo_Social" localSheetId="13">'E112 (DHIyEG)'!$BE$1131</definedName>
    <definedName name="Desarrollo_Social" localSheetId="14">E112_DHIyEG!$BE$1135</definedName>
    <definedName name="Desarrollo_Social" localSheetId="3">'INST. DE DOCUMENTACIÓN'!$BE$1127</definedName>
    <definedName name="Desarrollo_Social" localSheetId="8">N014_Protec_Civil!$BF$1139</definedName>
    <definedName name="Desarrollo_Social" localSheetId="10">'P111'!$BE$1186</definedName>
    <definedName name="Desarrollo_Social" localSheetId="11">'P111 (Reserv_Terr)'!$BE$1129</definedName>
    <definedName name="Desarrollo_Social" localSheetId="12">'P111(Reg y Cat)'!$BE$1134</definedName>
    <definedName name="Desarrollo_Social" localSheetId="0">'PA02 '!$BE$1150</definedName>
    <definedName name="Desarrollo_Social" localSheetId="2">'PA02 (Prov)'!$BE$1124</definedName>
    <definedName name="Desarrollo_Social" localSheetId="4">'RADIO Y TV '!$BE$1126</definedName>
    <definedName name="Desarrollo_Social">#REF!</definedName>
    <definedName name="Desarrollo_Sustentable" localSheetId="15">'E011 COMVIVES'!$BE$1128:$BE$1129</definedName>
    <definedName name="Desarrollo_Sustentable" localSheetId="5">E011_CES!$BE$1140:$BE$1141</definedName>
    <definedName name="Desarrollo_Sustentable" localSheetId="6">E012_CES!$BE$1163:$BE$1164</definedName>
    <definedName name="Desarrollo_Sustentable" localSheetId="7">'E013_REINSERCIÓN SOCIAL'!$BE$473:$BE$474</definedName>
    <definedName name="Desarrollo_Sustentable" localSheetId="9">E015_CES!$BE$1156:$BE$1157</definedName>
    <definedName name="Desarrollo_Sustentable" localSheetId="1">'E112'!$BE$1137:$BE$1138</definedName>
    <definedName name="Desarrollo_Sustentable" localSheetId="13">'E112 (DHIyEG)'!$BE$1134:$BE$1135</definedName>
    <definedName name="Desarrollo_Sustentable" localSheetId="14">E112_DHIyEG!$BE$1138:$BE$1139</definedName>
    <definedName name="Desarrollo_Sustentable" localSheetId="3">'INST. DE DOCUMENTACIÓN'!$BE$1130:$BE$1131</definedName>
    <definedName name="Desarrollo_Sustentable" localSheetId="8">N014_Protec_Civil!$BF$1142:$BF$1143</definedName>
    <definedName name="Desarrollo_Sustentable" localSheetId="10">'P111'!$BE$1189:$BE$1190</definedName>
    <definedName name="Desarrollo_Sustentable" localSheetId="11">'P111 (Reserv_Terr)'!$BE$1132:$BE$1133</definedName>
    <definedName name="Desarrollo_Sustentable" localSheetId="12">'P111(Reg y Cat)'!$BE$1137:$BE$1138</definedName>
    <definedName name="Desarrollo_Sustentable" localSheetId="0">'PA02 '!$BE$1153:$BE$1154</definedName>
    <definedName name="Desarrollo_Sustentable" localSheetId="2">'PA02 (Prov)'!$BE$1127:$BE$1128</definedName>
    <definedName name="Desarrollo_Sustentable" localSheetId="4">'RADIO Y TV '!$BE$1129:$BE$1130</definedName>
    <definedName name="Desarrollo_Sustentable">#REF!</definedName>
    <definedName name="Deuda_Pública" localSheetId="15">'E011 COMVIVES'!$BE$1134</definedName>
    <definedName name="Deuda_Pública" localSheetId="5">E011_CES!$BE$1146</definedName>
    <definedName name="Deuda_Pública" localSheetId="6">E012_CES!$BE$1169</definedName>
    <definedName name="Deuda_Pública" localSheetId="7">'E013_REINSERCIÓN SOCIAL'!$BE$479</definedName>
    <definedName name="Deuda_Pública" localSheetId="9">E015_CES!$BE$1162</definedName>
    <definedName name="Deuda_Pública" localSheetId="1">'E112'!$BE$1143</definedName>
    <definedName name="Deuda_Pública" localSheetId="13">'E112 (DHIyEG)'!$BE$1140</definedName>
    <definedName name="Deuda_Pública" localSheetId="14">E112_DHIyEG!$BE$1144</definedName>
    <definedName name="Deuda_Pública" localSheetId="3">'INST. DE DOCUMENTACIÓN'!$BE$1136</definedName>
    <definedName name="Deuda_Pública" localSheetId="8">N014_Protec_Civil!$BF$1148</definedName>
    <definedName name="Deuda_Pública" localSheetId="11">'P111 (Reserv_Terr)'!$BE$1138</definedName>
    <definedName name="Deuda_Pública" localSheetId="12">'P111(Reg y Cat)'!$BE$1143</definedName>
    <definedName name="Deuda_Pública" localSheetId="0">'PA02 '!$BE$1159</definedName>
    <definedName name="Deuda_Pública" localSheetId="2">'PA02 (Prov)'!$BE$1133</definedName>
    <definedName name="Deuda_Pública" localSheetId="4">'RADIO Y TV '!$BE$1135</definedName>
    <definedName name="Deuda_Pública">'P111'!$BE$1195</definedName>
    <definedName name="E015._Fortalecimiento_institucional_para_la_eficiencia_policial" localSheetId="15">#REF!</definedName>
    <definedName name="E015._Fortalecimiento_institucional_para_la_eficiencia_policial" localSheetId="1">#REF!</definedName>
    <definedName name="E015._Fortalecimiento_institucional_para_la_eficiencia_policial">#REF!</definedName>
    <definedName name="E021._Procuración_de_justicia" localSheetId="15">#REF!</definedName>
    <definedName name="E021._Procuración_de_justicia" localSheetId="1">#REF!</definedName>
    <definedName name="E021._Procuración_de_justicia">#REF!</definedName>
    <definedName name="Economía" localSheetId="15">'E011 COMVIVES'!$BE$1110</definedName>
    <definedName name="Economía" localSheetId="5">E011_CES!$BE$1122</definedName>
    <definedName name="Economía" localSheetId="6">E012_CES!$BE$1145</definedName>
    <definedName name="Economía" localSheetId="7">'E013_REINSERCIÓN SOCIAL'!$BE$455</definedName>
    <definedName name="Economía" localSheetId="9">E015_CES!$BE$1138</definedName>
    <definedName name="Economía" localSheetId="1">'E112'!$BE$1119</definedName>
    <definedName name="Economía" localSheetId="13">'E112 (DHIyEG)'!$BE$1116</definedName>
    <definedName name="Economía" localSheetId="14">E112_DHIyEG!$BE$1120</definedName>
    <definedName name="Economía" localSheetId="3">'INST. DE DOCUMENTACIÓN'!$BE$1112</definedName>
    <definedName name="Economía" localSheetId="8">N014_Protec_Civil!$BF$1124</definedName>
    <definedName name="Economía" localSheetId="10">'P111'!$BE$1171</definedName>
    <definedName name="Economía" localSheetId="11">'P111 (Reserv_Terr)'!$BE$1114</definedName>
    <definedName name="Economía" localSheetId="12">'P111(Reg y Cat)'!$BE$1119</definedName>
    <definedName name="Economía" localSheetId="0">'PA02 '!$BE$1135</definedName>
    <definedName name="Economía" localSheetId="2">'PA02 (Prov)'!$BE$1109</definedName>
    <definedName name="Economía" localSheetId="4">'RADIO Y TV '!$BE$1111</definedName>
    <definedName name="Economía">#REF!</definedName>
    <definedName name="Educación" localSheetId="15">'E011 COMVIVES'!$BE$1113:$BE$1114</definedName>
    <definedName name="Educación" localSheetId="5">E011_CES!$BE$1125:$BE$1126</definedName>
    <definedName name="Educación" localSheetId="6">E012_CES!$BE$1148:$BE$1149</definedName>
    <definedName name="Educación" localSheetId="7">'E013_REINSERCIÓN SOCIAL'!$BE$458:$BE$459</definedName>
    <definedName name="Educación" localSheetId="9">E015_CES!$BE$1141:$BE$1142</definedName>
    <definedName name="Educación" localSheetId="1">'E112'!$BE$1122:$BE$1123</definedName>
    <definedName name="Educación" localSheetId="13">'E112 (DHIyEG)'!$BE$1119:$BE$1120</definedName>
    <definedName name="Educación" localSheetId="14">E112_DHIyEG!$BE$1123:$BE$1124</definedName>
    <definedName name="Educación" localSheetId="3">'INST. DE DOCUMENTACIÓN'!$BE$1115:$BE$1116</definedName>
    <definedName name="Educación" localSheetId="8">N014_Protec_Civil!$BF$1127:$BF$1128</definedName>
    <definedName name="Educación" localSheetId="10">'P111'!$BE$1174:$BE$1175</definedName>
    <definedName name="Educación" localSheetId="11">'P111 (Reserv_Terr)'!$BE$1117:$BE$1118</definedName>
    <definedName name="Educación" localSheetId="12">'P111(Reg y Cat)'!$BE$1122:$BE$1123</definedName>
    <definedName name="Educación" localSheetId="0">'PA02 '!$BE$1138:$BE$1139</definedName>
    <definedName name="Educación" localSheetId="2">'PA02 (Prov)'!$BE$1112:$BE$1113</definedName>
    <definedName name="Educación" localSheetId="4">'RADIO Y TV '!$BE$1114:$BE$1115</definedName>
    <definedName name="Educación">#REF!</definedName>
    <definedName name="FINES" localSheetId="15">'E011 COMVIVES'!$BP$993:$BP$1004</definedName>
    <definedName name="FINES" localSheetId="5">E011_CES!$BP$1005:$BP$1016</definedName>
    <definedName name="FINES" localSheetId="6">E012_CES!$BP$1028:$BP$1039</definedName>
    <definedName name="FINES" localSheetId="7">'E013_REINSERCIÓN SOCIAL'!$BP$336:$BP$347</definedName>
    <definedName name="FINES" localSheetId="9">E015_CES!$BP$1021:$BP$1032</definedName>
    <definedName name="FINES" localSheetId="1">'E112'!$BP$1002:$BP$1013</definedName>
    <definedName name="FINES" localSheetId="13">'E112 (DHIyEG)'!$BP$999:$BP$1010</definedName>
    <definedName name="FINES" localSheetId="14">E112_DHIyEG!$BP$1003:$BP$1014</definedName>
    <definedName name="FINES" localSheetId="3">'INST. DE DOCUMENTACIÓN'!$BP$995:$BP$1006</definedName>
    <definedName name="FINES" localSheetId="8">N014_Protec_Civil!$BQ$1005:$BQ$1016</definedName>
    <definedName name="FINES" localSheetId="11">'P111 (Reserv_Terr)'!$BP$997:$BP$1008</definedName>
    <definedName name="FINES" localSheetId="12">'P111(Reg y Cat)'!$BP$1002:$BP$1013</definedName>
    <definedName name="FINES" localSheetId="0">'PA02 '!$BP$1018:$BP$1029</definedName>
    <definedName name="FINES" localSheetId="2">'PA02 (Prov)'!$BP$992:$BP$1003</definedName>
    <definedName name="FINES" localSheetId="4">'RADIO Y TV '!$BP$994:$BP$1005</definedName>
    <definedName name="FINES">'P111'!$BP$1054:$BP$1065</definedName>
    <definedName name="Fiscalía_Especializada_en_Combate_a_la_Corrupción" localSheetId="15">#REF!</definedName>
    <definedName name="Fiscalía_Especializada_en_Combate_a_la_Corrupción" localSheetId="1">#REF!</definedName>
    <definedName name="Fiscalía_Especializada_en_Combate_a_la_Corrupción">#REF!</definedName>
    <definedName name="Fiscalía_Especializada_para_la_Inv._de_Hechos_de_Corrupción">[1]PxURG!$T$1343</definedName>
    <definedName name="Fiscalía_General_del_Estado_de_Morelos" localSheetId="15">#REF!</definedName>
    <definedName name="Fiscalía_General_del_Estado_de_Morelos" localSheetId="1">#REF!</definedName>
    <definedName name="Fiscalía_General_del_Estado_de_Morelos">#REF!</definedName>
    <definedName name="Gastos_Institucionales" localSheetId="15">'E011 COMVIVES'!$BE$1136</definedName>
    <definedName name="Gastos_Institucionales" localSheetId="5">E011_CES!$BE$1148</definedName>
    <definedName name="Gastos_Institucionales" localSheetId="6">E012_CES!$BE$1171</definedName>
    <definedName name="Gastos_Institucionales" localSheetId="7">'E013_REINSERCIÓN SOCIAL'!$BE$481</definedName>
    <definedName name="Gastos_Institucionales" localSheetId="9">E015_CES!$BE$1164</definedName>
    <definedName name="Gastos_Institucionales" localSheetId="1">'E112'!$BE$1145</definedName>
    <definedName name="Gastos_Institucionales" localSheetId="13">'E112 (DHIyEG)'!$BE$1142</definedName>
    <definedName name="Gastos_Institucionales" localSheetId="14">E112_DHIyEG!$BE$1146</definedName>
    <definedName name="Gastos_Institucionales" localSheetId="3">'INST. DE DOCUMENTACIÓN'!$BE$1138</definedName>
    <definedName name="Gastos_Institucionales" localSheetId="8">N014_Protec_Civil!$BF$1150</definedName>
    <definedName name="Gastos_Institucionales" localSheetId="10">'P111'!$BE$1197</definedName>
    <definedName name="Gastos_Institucionales" localSheetId="11">'P111 (Reserv_Terr)'!$BE$1140</definedName>
    <definedName name="Gastos_Institucionales" localSheetId="12">'P111(Reg y Cat)'!$BE$1145</definedName>
    <definedName name="Gastos_Institucionales" localSheetId="0">'PA02 '!$BE$1161</definedName>
    <definedName name="Gastos_Institucionales" localSheetId="2">'PA02 (Prov)'!$BE$1135</definedName>
    <definedName name="Gastos_Institucionales" localSheetId="4">'RADIO Y TV '!$BE$1137</definedName>
    <definedName name="Gobierno" localSheetId="15">'E011 COMVIVES'!$BE$1108</definedName>
    <definedName name="Gobierno" localSheetId="5">E011_CES!$BE$1120</definedName>
    <definedName name="Gobierno" localSheetId="6">E012_CES!$BE$1143</definedName>
    <definedName name="Gobierno" localSheetId="7">'E013_REINSERCIÓN SOCIAL'!$BE$452</definedName>
    <definedName name="Gobierno" localSheetId="9">E015_CES!$BE$1136</definedName>
    <definedName name="Gobierno" localSheetId="1">'E112'!$BE$1117</definedName>
    <definedName name="Gobierno" localSheetId="13">'E112 (DHIyEG)'!$BE$1114</definedName>
    <definedName name="Gobierno" localSheetId="14">E112_DHIyEG!$BE$1118</definedName>
    <definedName name="Gobierno" localSheetId="3">'INST. DE DOCUMENTACIÓN'!$BE$1110</definedName>
    <definedName name="Gobierno" localSheetId="8">N014_Protec_Civil!$BF$1121</definedName>
    <definedName name="Gobierno" localSheetId="10">'P111'!$BE$1169</definedName>
    <definedName name="Gobierno" localSheetId="11">'P111 (Reserv_Terr)'!$BE$1112</definedName>
    <definedName name="Gobierno" localSheetId="12">'P111(Reg y Cat)'!$BE$1117</definedName>
    <definedName name="Gobierno" localSheetId="0">'PA02 '!$BE$1133</definedName>
    <definedName name="Gobierno" localSheetId="2">'PA02 (Prov)'!$BE$1107</definedName>
    <definedName name="Gobierno" localSheetId="4">'RADIO Y TV '!$BE$1109</definedName>
    <definedName name="Gobierno">#REF!</definedName>
    <definedName name="Gubernatura" localSheetId="15">#REF!</definedName>
    <definedName name="Gubernatura" localSheetId="1">#REF!</definedName>
    <definedName name="Gubernatura">#REF!</definedName>
    <definedName name="Hacienda" localSheetId="15">'E011 COMVIVES'!$BE$1109</definedName>
    <definedName name="Hacienda" localSheetId="5">E011_CES!$BE$1121</definedName>
    <definedName name="Hacienda" localSheetId="6">E012_CES!$BE$1144</definedName>
    <definedName name="Hacienda" localSheetId="7">'E013_REINSERCIÓN SOCIAL'!$BE$453:$BE$454</definedName>
    <definedName name="Hacienda" localSheetId="9">E015_CES!$BE$1137</definedName>
    <definedName name="Hacienda" localSheetId="1">'E112'!$BE$1118</definedName>
    <definedName name="Hacienda" localSheetId="13">'E112 (DHIyEG)'!$BE$1115</definedName>
    <definedName name="Hacienda" localSheetId="14">E112_DHIyEG!$BE$1119</definedName>
    <definedName name="Hacienda" localSheetId="3">'INST. DE DOCUMENTACIÓN'!$BE$1111</definedName>
    <definedName name="Hacienda" localSheetId="8">N014_Protec_Civil!$BF$1122:$BF$1123</definedName>
    <definedName name="Hacienda" localSheetId="10">'P111'!$BE$1170</definedName>
    <definedName name="Hacienda" localSheetId="11">'P111 (Reserv_Terr)'!$BE$1113</definedName>
    <definedName name="Hacienda" localSheetId="12">'P111(Reg y Cat)'!$BE$1118</definedName>
    <definedName name="Hacienda" localSheetId="0">'PA02 '!$BE$1134</definedName>
    <definedName name="Hacienda" localSheetId="2">'PA02 (Prov)'!$BE$1108</definedName>
    <definedName name="Hacienda" localSheetId="4">'RADIO Y TV '!$BE$1110</definedName>
    <definedName name="Hacienda">#REF!</definedName>
    <definedName name="Innovación__Ciencia_y_Tec." localSheetId="15">'E011 COMVIVES'!$BE$1130</definedName>
    <definedName name="Innovación__Ciencia_y_Tec." localSheetId="5">E011_CES!$BE$1142</definedName>
    <definedName name="Innovación__Ciencia_y_Tec." localSheetId="6">E012_CES!$BE$1165</definedName>
    <definedName name="Innovación__Ciencia_y_Tec." localSheetId="7">'E013_REINSERCIÓN SOCIAL'!$BE$475</definedName>
    <definedName name="Innovación__Ciencia_y_Tec." localSheetId="9">E015_CES!$BE$1158</definedName>
    <definedName name="Innovación__Ciencia_y_Tec." localSheetId="1">'E112'!$BE$1139</definedName>
    <definedName name="Innovación__Ciencia_y_Tec." localSheetId="13">'E112 (DHIyEG)'!$BE$1136</definedName>
    <definedName name="Innovación__Ciencia_y_Tec." localSheetId="14">E112_DHIyEG!$BE$1140</definedName>
    <definedName name="Innovación__Ciencia_y_Tec." localSheetId="3">'INST. DE DOCUMENTACIÓN'!$BE$1132</definedName>
    <definedName name="Innovación__Ciencia_y_Tec." localSheetId="8">N014_Protec_Civil!$BF$1144</definedName>
    <definedName name="Innovación__Ciencia_y_Tec." localSheetId="10">'P111'!$BE$1191</definedName>
    <definedName name="Innovación__Ciencia_y_Tec." localSheetId="11">'P111 (Reserv_Terr)'!$BE$1134</definedName>
    <definedName name="Innovación__Ciencia_y_Tec." localSheetId="12">'P111(Reg y Cat)'!$BE$1139</definedName>
    <definedName name="Innovación__Ciencia_y_Tec." localSheetId="0">'PA02 '!$BE$1155</definedName>
    <definedName name="Innovación__Ciencia_y_Tec." localSheetId="2">'PA02 (Prov)'!$BE$1129</definedName>
    <definedName name="Innovación__Ciencia_y_Tec." localSheetId="4">'RADIO Y TV '!$BE$1131</definedName>
    <definedName name="Innovación__Ciencia_y_Tecnología" localSheetId="15">'E011 COMVIVES'!$BE$1130</definedName>
    <definedName name="Innovación__Ciencia_y_Tecnología" localSheetId="5">E011_CES!$BE$1142</definedName>
    <definedName name="Innovación__Ciencia_y_Tecnología" localSheetId="6">E012_CES!$BE$1165</definedName>
    <definedName name="Innovación__Ciencia_y_Tecnología" localSheetId="7">'E013_REINSERCIÓN SOCIAL'!$BE$475</definedName>
    <definedName name="Innovación__Ciencia_y_Tecnología" localSheetId="9">E015_CES!$BE$1158</definedName>
    <definedName name="Innovación__Ciencia_y_Tecnología" localSheetId="1">'E112'!$BE$1139</definedName>
    <definedName name="Innovación__Ciencia_y_Tecnología" localSheetId="13">'E112 (DHIyEG)'!$BE$1136</definedName>
    <definedName name="Innovación__Ciencia_y_Tecnología" localSheetId="14">E112_DHIyEG!$BE$1140</definedName>
    <definedName name="Innovación__Ciencia_y_Tecnología" localSheetId="3">'INST. DE DOCUMENTACIÓN'!$BE$1132</definedName>
    <definedName name="Innovación__Ciencia_y_Tecnología" localSheetId="8">N014_Protec_Civil!$BF$1144</definedName>
    <definedName name="Innovación__Ciencia_y_Tecnología" localSheetId="10">'P111'!$BE$1191</definedName>
    <definedName name="Innovación__Ciencia_y_Tecnología" localSheetId="11">'P111 (Reserv_Terr)'!$BE$1134</definedName>
    <definedName name="Innovación__Ciencia_y_Tecnología" localSheetId="12">'P111(Reg y Cat)'!$BE$1139</definedName>
    <definedName name="Innovación__Ciencia_y_Tecnología" localSheetId="0">'PA02 '!$BE$1155</definedName>
    <definedName name="Innovación__Ciencia_y_Tecnología" localSheetId="2">'PA02 (Prov)'!$BE$1129</definedName>
    <definedName name="Innovación__Ciencia_y_Tecnología" localSheetId="4">'RADIO Y TV '!$BE$1131</definedName>
    <definedName name="Innovación_C_y_T." localSheetId="15">#REF!</definedName>
    <definedName name="Innovación_C_y_T." localSheetId="1">#REF!</definedName>
    <definedName name="Innovación_C_y_T.">#REF!</definedName>
    <definedName name="Innovación_Ciencia_y_Tec." localSheetId="15">'E011 COMVIVES'!$BE$1130</definedName>
    <definedName name="Innovación_Ciencia_y_Tec." localSheetId="5">E011_CES!$BE$1142</definedName>
    <definedName name="Innovación_Ciencia_y_Tec." localSheetId="6">E012_CES!$BE$1165</definedName>
    <definedName name="Innovación_Ciencia_y_Tec." localSheetId="7">'E013_REINSERCIÓN SOCIAL'!$BE$475</definedName>
    <definedName name="Innovación_Ciencia_y_Tec." localSheetId="9">E015_CES!$BE$1158</definedName>
    <definedName name="Innovación_Ciencia_y_Tec." localSheetId="1">'E112'!$BE$1139</definedName>
    <definedName name="Innovación_Ciencia_y_Tec." localSheetId="13">'E112 (DHIyEG)'!$BE$1136</definedName>
    <definedName name="Innovación_Ciencia_y_Tec." localSheetId="14">E112_DHIyEG!$BE$1140</definedName>
    <definedName name="Innovación_Ciencia_y_Tec." localSheetId="3">'INST. DE DOCUMENTACIÓN'!$BE$1132</definedName>
    <definedName name="Innovación_Ciencia_y_Tec." localSheetId="8">N014_Protec_Civil!$BF$1144</definedName>
    <definedName name="Innovación_Ciencia_y_Tec." localSheetId="11">'P111 (Reserv_Terr)'!$BE$1134</definedName>
    <definedName name="Innovación_Ciencia_y_Tec." localSheetId="12">'P111(Reg y Cat)'!$BE$1139</definedName>
    <definedName name="Innovación_Ciencia_y_Tec." localSheetId="0">'PA02 '!$BE$1155</definedName>
    <definedName name="Innovación_Ciencia_y_Tec." localSheetId="2">'PA02 (Prov)'!$BE$1129</definedName>
    <definedName name="Innovación_Ciencia_y_Tec." localSheetId="4">'RADIO Y TV '!$BE$1131</definedName>
    <definedName name="Innovación_Ciencia_y_Tec.">'P111'!$BE$1191</definedName>
    <definedName name="Jurídico" localSheetId="15">#REF!</definedName>
    <definedName name="Jurídico" localSheetId="1">#REF!</definedName>
    <definedName name="Jurídico">#REF!</definedName>
    <definedName name="monik2oct">'[3]2.1.1 OFNA. SRIO. GOB.'!$P$1256:$P$1274</definedName>
    <definedName name="Movilidad_y_Transporte" localSheetId="15">'E011 COMVIVES'!$BE$1131</definedName>
    <definedName name="Movilidad_y_Transporte" localSheetId="5">E011_CES!$BE$1143</definedName>
    <definedName name="Movilidad_y_Transporte" localSheetId="6">E012_CES!$BE$1166</definedName>
    <definedName name="Movilidad_y_Transporte" localSheetId="7">'E013_REINSERCIÓN SOCIAL'!$BE$476</definedName>
    <definedName name="Movilidad_y_Transporte" localSheetId="9">E015_CES!$BE$1159</definedName>
    <definedName name="Movilidad_y_Transporte" localSheetId="1">'E112'!$BE$1140</definedName>
    <definedName name="Movilidad_y_Transporte" localSheetId="13">'E112 (DHIyEG)'!$BE$1137</definedName>
    <definedName name="Movilidad_y_Transporte" localSheetId="14">E112_DHIyEG!$BE$1141</definedName>
    <definedName name="Movilidad_y_Transporte" localSheetId="3">'INST. DE DOCUMENTACIÓN'!$BE$1133</definedName>
    <definedName name="Movilidad_y_Transporte" localSheetId="8">N014_Protec_Civil!$BF$1145</definedName>
    <definedName name="Movilidad_y_Transporte" localSheetId="10">'P111'!$BE$1192</definedName>
    <definedName name="Movilidad_y_Transporte" localSheetId="11">'P111 (Reserv_Terr)'!$BE$1135</definedName>
    <definedName name="Movilidad_y_Transporte" localSheetId="12">'P111(Reg y Cat)'!$BE$1140</definedName>
    <definedName name="Movilidad_y_Transporte" localSheetId="0">'PA02 '!$BE$1156</definedName>
    <definedName name="Movilidad_y_Transporte" localSheetId="2">'PA02 (Prov)'!$BE$1130</definedName>
    <definedName name="Movilidad_y_Transporte" localSheetId="4">'RADIO Y TV '!$BE$1132</definedName>
    <definedName name="Movilidad_y_Transporte">#REF!</definedName>
    <definedName name="No_aplica" localSheetId="15">#REF!</definedName>
    <definedName name="No_aplica" localSheetId="1">#REF!</definedName>
    <definedName name="No_aplica">#REF!</definedName>
    <definedName name="Obras_Públicas" localSheetId="15">'E011 COMVIVES'!$BE$1112</definedName>
    <definedName name="Obras_Públicas" localSheetId="5">E011_CES!$BE$1124</definedName>
    <definedName name="Obras_Públicas" localSheetId="6">E012_CES!$BE$1147</definedName>
    <definedName name="Obras_Públicas" localSheetId="7">'E013_REINSERCIÓN SOCIAL'!$BE$457</definedName>
    <definedName name="Obras_Públicas" localSheetId="9">E015_CES!$BE$1140</definedName>
    <definedName name="Obras_Públicas" localSheetId="1">'E112'!$BE$1121</definedName>
    <definedName name="Obras_Públicas" localSheetId="13">'E112 (DHIyEG)'!$BE$1118</definedName>
    <definedName name="Obras_Públicas" localSheetId="14">E112_DHIyEG!$BE$1122</definedName>
    <definedName name="Obras_Públicas" localSheetId="3">'INST. DE DOCUMENTACIÓN'!$BE$1114</definedName>
    <definedName name="Obras_Públicas" localSheetId="8">N014_Protec_Civil!$BF$1126</definedName>
    <definedName name="Obras_Públicas" localSheetId="10">'P111'!$BE$1173</definedName>
    <definedName name="Obras_Públicas" localSheetId="11">'P111 (Reserv_Terr)'!$BE$1116</definedName>
    <definedName name="Obras_Públicas" localSheetId="12">'P111(Reg y Cat)'!$BE$1121</definedName>
    <definedName name="Obras_Públicas" localSheetId="0">'PA02 '!$BE$1137</definedName>
    <definedName name="Obras_Públicas" localSheetId="2">'PA02 (Prov)'!$BE$1111</definedName>
    <definedName name="Obras_Públicas" localSheetId="4">'RADIO Y TV '!$BE$1113</definedName>
    <definedName name="Obras_Públicas">#REF!</definedName>
    <definedName name="Oficina_de_la_Gubernatura" localSheetId="15">'E011 COMVIVES'!$BE$1107</definedName>
    <definedName name="Oficina_de_la_Gubernatura" localSheetId="5">E011_CES!$BE$1119</definedName>
    <definedName name="Oficina_de_la_Gubernatura" localSheetId="6">E012_CES!$BE$1142</definedName>
    <definedName name="Oficina_de_la_Gubernatura" localSheetId="7">'E013_REINSERCIÓN SOCIAL'!$BE$450:$BE$451</definedName>
    <definedName name="Oficina_de_la_Gubernatura" localSheetId="9">E015_CES!$BE$1135</definedName>
    <definedName name="Oficina_de_la_Gubernatura" localSheetId="1">'E112'!$BE$1116</definedName>
    <definedName name="Oficina_de_la_Gubernatura" localSheetId="13">'E112 (DHIyEG)'!$BE$1113</definedName>
    <definedName name="Oficina_de_la_Gubernatura" localSheetId="14">E112_DHIyEG!$BE$1117</definedName>
    <definedName name="Oficina_de_la_Gubernatura" localSheetId="3">'INST. DE DOCUMENTACIÓN'!$BE$1109</definedName>
    <definedName name="Oficina_de_la_Gubernatura" localSheetId="8">N014_Protec_Civil!$BF$1119:$BF$1120</definedName>
    <definedName name="Oficina_de_la_Gubernatura" localSheetId="10">'P111'!$BE$1168</definedName>
    <definedName name="Oficina_de_la_Gubernatura" localSheetId="11">'P111 (Reserv_Terr)'!$BE$1111</definedName>
    <definedName name="Oficina_de_la_Gubernatura" localSheetId="12">'P111(Reg y Cat)'!$BE$1116</definedName>
    <definedName name="Oficina_de_la_Gubernatura" localSheetId="0">'PA02 '!$BE$1132</definedName>
    <definedName name="Oficina_de_la_Gubernatura" localSheetId="2">'PA02 (Prov)'!$BE$1106</definedName>
    <definedName name="Oficina_de_la_Gubernatura" localSheetId="4">'RADIO Y TV '!$BE$1108</definedName>
    <definedName name="Oficina_de_la_Gubernatura">#REF!</definedName>
    <definedName name="Órganos_Autónomos" localSheetId="15">'E011 COMVIVES'!$BE$1000:$BE$1008</definedName>
    <definedName name="Órganos_Autónomos" localSheetId="5">E011_CES!$BE$1012:$BE$1020</definedName>
    <definedName name="Órganos_Autónomos" localSheetId="6">E012_CES!$BE$1035:$BE$1043</definedName>
    <definedName name="Órganos_Autónomos" localSheetId="7">'E013_REINSERCIÓN SOCIAL'!$BE$343:$BE$351</definedName>
    <definedName name="Órganos_Autónomos" localSheetId="9">E015_CES!$BE$1028:$BE$1036</definedName>
    <definedName name="Órganos_Autónomos" localSheetId="1">'E112'!$BE$1009:$BE$1017</definedName>
    <definedName name="Órganos_Autónomos" localSheetId="13">'E112 (DHIyEG)'!$BE$1006:$BE$1014</definedName>
    <definedName name="Órganos_Autónomos" localSheetId="14">E112_DHIyEG!$BE$1010:$BE$1018</definedName>
    <definedName name="Órganos_Autónomos" localSheetId="3">'INST. DE DOCUMENTACIÓN'!$BE$1002:$BE$1010</definedName>
    <definedName name="Órganos_Autónomos" localSheetId="8">N014_Protec_Civil!$BF$1012:$BF$1020</definedName>
    <definedName name="Órganos_Autónomos" localSheetId="11">'P111 (Reserv_Terr)'!$BE$1004:$BE$1012</definedName>
    <definedName name="Órganos_Autónomos" localSheetId="12">'P111(Reg y Cat)'!$BE$1009:$BE$1017</definedName>
    <definedName name="Órganos_Autónomos" localSheetId="0">'PA02 '!$BE$1025:$BE$1033</definedName>
    <definedName name="Órganos_Autónomos" localSheetId="2">'PA02 (Prov)'!$BE$999:$BE$1007</definedName>
    <definedName name="Órganos_Autónomos" localSheetId="4">'RADIO Y TV '!$BE$1001:$BE$1009</definedName>
    <definedName name="Órganos_Autónomos">'P111'!$BE$1061:$BE$1069</definedName>
    <definedName name="P_Presupuestarios" localSheetId="15">#REF!</definedName>
    <definedName name="P_Presupuestarios" localSheetId="1">#REF!</definedName>
    <definedName name="P_Presupuestarios">#REF!</definedName>
    <definedName name="Participaciones_a_municipios" localSheetId="15">'E011 COMVIVES'!$BE$1135</definedName>
    <definedName name="Participaciones_a_municipios" localSheetId="5">E011_CES!$BE$1147</definedName>
    <definedName name="Participaciones_a_municipios" localSheetId="6">E012_CES!$BE$1170</definedName>
    <definedName name="Participaciones_a_municipios" localSheetId="7">'E013_REINSERCIÓN SOCIAL'!$BE$480</definedName>
    <definedName name="Participaciones_a_municipios" localSheetId="9">E015_CES!$BE$1163</definedName>
    <definedName name="Participaciones_a_municipios" localSheetId="1">'E112'!$BE$1144</definedName>
    <definedName name="Participaciones_a_municipios" localSheetId="13">'E112 (DHIyEG)'!$BE$1141</definedName>
    <definedName name="Participaciones_a_municipios" localSheetId="14">E112_DHIyEG!$BE$1145</definedName>
    <definedName name="Participaciones_a_municipios" localSheetId="3">'INST. DE DOCUMENTACIÓN'!$BE$1137</definedName>
    <definedName name="Participaciones_a_municipios" localSheetId="8">N014_Protec_Civil!$BF$1149</definedName>
    <definedName name="Participaciones_a_municipios" localSheetId="10">'P111'!$BE$1196</definedName>
    <definedName name="Participaciones_a_municipios" localSheetId="11">'P111 (Reserv_Terr)'!$BE$1139</definedName>
    <definedName name="Participaciones_a_municipios" localSheetId="12">'P111(Reg y Cat)'!$BE$1144</definedName>
    <definedName name="Participaciones_a_municipios" localSheetId="0">'PA02 '!$BE$1160</definedName>
    <definedName name="Participaciones_a_municipios" localSheetId="2">'PA02 (Prov)'!$BE$1134</definedName>
    <definedName name="Participaciones_a_municipios" localSheetId="4">'RADIO Y TV '!$BE$1136</definedName>
    <definedName name="Poder_Judicial" localSheetId="15">'E011 COMVIVES'!$BE$996:$BE$999</definedName>
    <definedName name="Poder_Judicial" localSheetId="5">E011_CES!$BE$1008:$BE$1011</definedName>
    <definedName name="Poder_Judicial" localSheetId="6">E012_CES!$BE$1031:$BE$1034</definedName>
    <definedName name="Poder_Judicial" localSheetId="7">'E013_REINSERCIÓN SOCIAL'!$BE$339:$BE$342</definedName>
    <definedName name="Poder_Judicial" localSheetId="9">E015_CES!$BE$1024:$BE$1027</definedName>
    <definedName name="Poder_Judicial" localSheetId="1">'E112'!$BE$1005:$BE$1008</definedName>
    <definedName name="Poder_Judicial" localSheetId="13">'E112 (DHIyEG)'!$BE$1002:$BE$1005</definedName>
    <definedName name="Poder_Judicial" localSheetId="14">E112_DHIyEG!$BE$1006:$BE$1009</definedName>
    <definedName name="Poder_Judicial" localSheetId="3">'INST. DE DOCUMENTACIÓN'!$BE$998:$BE$1001</definedName>
    <definedName name="Poder_Judicial" localSheetId="8">N014_Protec_Civil!$BF$1008:$BF$1011</definedName>
    <definedName name="Poder_Judicial" localSheetId="10">'P111'!$BE$1057:$BE$1060</definedName>
    <definedName name="Poder_Judicial" localSheetId="11">'P111 (Reserv_Terr)'!$BE$1000:$BE$1003</definedName>
    <definedName name="Poder_Judicial" localSheetId="12">'P111(Reg y Cat)'!$BE$1005:$BE$1008</definedName>
    <definedName name="Poder_Judicial" localSheetId="0">'PA02 '!$BE$1021:$BE$1024</definedName>
    <definedName name="Poder_Judicial" localSheetId="2">'PA02 (Prov)'!$BE$995:$BE$998</definedName>
    <definedName name="Poder_Judicial" localSheetId="4">'RADIO Y TV '!$BE$997:$BE$1000</definedName>
    <definedName name="Poder_Legislativo" localSheetId="15">'E011 COMVIVES'!$BE$994:$BE$995</definedName>
    <definedName name="Poder_Legislativo" localSheetId="5">E011_CES!$BE$1006:$BE$1007</definedName>
    <definedName name="Poder_Legislativo" localSheetId="6">E012_CES!$BE$1029:$BE$1030</definedName>
    <definedName name="Poder_Legislativo" localSheetId="7">'E013_REINSERCIÓN SOCIAL'!$BE$337:$BE$338</definedName>
    <definedName name="Poder_Legislativo" localSheetId="9">E015_CES!$BE$1022:$BE$1023</definedName>
    <definedName name="Poder_Legislativo" localSheetId="1">'E112'!$BE$1003:$BE$1004</definedName>
    <definedName name="Poder_Legislativo" localSheetId="13">'E112 (DHIyEG)'!$BE$1000:$BE$1001</definedName>
    <definedName name="Poder_Legislativo" localSheetId="14">E112_DHIyEG!$BE$1004:$BE$1005</definedName>
    <definedName name="Poder_Legislativo" localSheetId="3">'INST. DE DOCUMENTACIÓN'!$BE$996:$BE$997</definedName>
    <definedName name="Poder_Legislativo" localSheetId="8">N014_Protec_Civil!$BF$1006:$BF$1007</definedName>
    <definedName name="Poder_Legislativo" localSheetId="11">'P111 (Reserv_Terr)'!$BE$998:$BE$999</definedName>
    <definedName name="Poder_Legislativo" localSheetId="12">'P111(Reg y Cat)'!$BE$1003:$BE$1004</definedName>
    <definedName name="Poder_Legislativo" localSheetId="0">'PA02 '!$BE$1019:$BE$1020</definedName>
    <definedName name="Poder_Legislativo" localSheetId="2">'PA02 (Prov)'!$BE$993:$BE$994</definedName>
    <definedName name="Poder_Legislativo" localSheetId="4">'RADIO Y TV '!$BE$995:$BE$996</definedName>
    <definedName name="Poder_Legislativo">'P111'!$BE$1055:$BE$1056</definedName>
    <definedName name="PP" localSheetId="15">#REF!</definedName>
    <definedName name="PP" localSheetId="1">#REF!</definedName>
    <definedName name="PP">#REF!</definedName>
    <definedName name="Procuración_de_Justicia" localSheetId="15">'E011 COMVIVES'!$BE$1117:$BE$1119</definedName>
    <definedName name="Procuración_de_Justicia" localSheetId="5">E011_CES!$BE$1129:$BE$1131</definedName>
    <definedName name="Procuración_de_Justicia" localSheetId="6">E012_CES!$BE$1152:$BE$1154</definedName>
    <definedName name="Procuración_de_Justicia" localSheetId="7">'E013_REINSERCIÓN SOCIAL'!$BE$462:$BE$464</definedName>
    <definedName name="Procuración_de_Justicia" localSheetId="9">E015_CES!$BE$1145:$BE$1147</definedName>
    <definedName name="Procuración_de_Justicia" localSheetId="1">'E112'!$BE$1126:$BE$1128</definedName>
    <definedName name="Procuración_de_Justicia" localSheetId="13">'E112 (DHIyEG)'!$BE$1123:$BE$1125</definedName>
    <definedName name="Procuración_de_Justicia" localSheetId="14">E112_DHIyEG!$BE$1127:$BE$1129</definedName>
    <definedName name="Procuración_de_Justicia" localSheetId="3">'INST. DE DOCUMENTACIÓN'!$BE$1119:$BE$1121</definedName>
    <definedName name="Procuración_de_Justicia" localSheetId="8">N014_Protec_Civil!$BF$1131:$BF$1133</definedName>
    <definedName name="Procuración_de_Justicia" localSheetId="10">'P111'!$BE$1178:$BE$1180</definedName>
    <definedName name="Procuración_de_Justicia" localSheetId="11">'P111 (Reserv_Terr)'!$BE$1121:$BE$1123</definedName>
    <definedName name="Procuración_de_Justicia" localSheetId="12">'P111(Reg y Cat)'!$BE$1126:$BE$1128</definedName>
    <definedName name="Procuración_de_Justicia" localSheetId="0">'PA02 '!$BE$1142:$BE$1144</definedName>
    <definedName name="Procuración_de_Justicia" localSheetId="2">'PA02 (Prov)'!$BE$1116:$BE$1118</definedName>
    <definedName name="Procuración_de_Justicia" localSheetId="4">'RADIO Y TV '!$BE$1118:$BE$1120</definedName>
    <definedName name="Procuración_Justicia" localSheetId="15">#REF!</definedName>
    <definedName name="Procuración_Justicia" localSheetId="1">#REF!</definedName>
    <definedName name="Procuración_Justicia">#REF!</definedName>
    <definedName name="Ramos" localSheetId="15">'E011 COMVIVES'!$BC$1062:$BC$1089</definedName>
    <definedName name="Ramos" localSheetId="5">E011_CES!$BC$1074:$BC$1101</definedName>
    <definedName name="Ramos" localSheetId="6">E012_CES!$BC$1097:$BC$1124</definedName>
    <definedName name="Ramos" localSheetId="7">'E013_REINSERCIÓN SOCIAL'!$BC$405:$BC$432</definedName>
    <definedName name="Ramos" localSheetId="9">E015_CES!$BC$1090:$BC$1117</definedName>
    <definedName name="Ramos" localSheetId="1">'E112'!$BC$1071:$BC$1098</definedName>
    <definedName name="Ramos" localSheetId="13">'E112 (DHIyEG)'!$BC$1068:$BC$1095</definedName>
    <definedName name="Ramos" localSheetId="14">E112_DHIyEG!$BC$1072:$BC$1099</definedName>
    <definedName name="Ramos" localSheetId="3">'INST. DE DOCUMENTACIÓN'!$BC$1064:$BC$1091</definedName>
    <definedName name="Ramos" localSheetId="8">N014_Protec_Civil!$BD$1074:$BD$1101</definedName>
    <definedName name="Ramos" localSheetId="11">'P111 (Reserv_Terr)'!$BC$1066:$BC$1093</definedName>
    <definedName name="Ramos" localSheetId="12">'P111(Reg y Cat)'!$BC$1071:$BC$1098</definedName>
    <definedName name="Ramos" localSheetId="0">'PA02 '!$BC$1087:$BC$1114</definedName>
    <definedName name="Ramos" localSheetId="2">'PA02 (Prov)'!$BC$1061:$BC$1088</definedName>
    <definedName name="Ramos" localSheetId="4">'RADIO Y TV '!$BC$1063:$BC$1090</definedName>
    <definedName name="Ramos">'P111'!$BC$1123:$BC$1150</definedName>
    <definedName name="RAMOS_ESTATALES" localSheetId="15">'E011 COMVIVES'!$BD$1062:$BD$1089</definedName>
    <definedName name="RAMOS_ESTATALES" localSheetId="5">E011_CES!$BD$1074:$BD$1101</definedName>
    <definedName name="RAMOS_ESTATALES" localSheetId="6">E012_CES!$BD$1097:$BD$1124</definedName>
    <definedName name="RAMOS_ESTATALES" localSheetId="7">'E013_REINSERCIÓN SOCIAL'!$BD$405:$BD$432</definedName>
    <definedName name="RAMOS_ESTATALES" localSheetId="9">E015_CES!$BD$1090:$BD$1117</definedName>
    <definedName name="RAMOS_ESTATALES" localSheetId="1">'E112'!$BD$1071:$BD$1098</definedName>
    <definedName name="RAMOS_ESTATALES" localSheetId="13">'E112 (DHIyEG)'!$BD$1068:$BD$1095</definedName>
    <definedName name="RAMOS_ESTATALES" localSheetId="14">E112_DHIyEG!$BD$1072:$BD$1099</definedName>
    <definedName name="RAMOS_ESTATALES" localSheetId="3">'INST. DE DOCUMENTACIÓN'!$BD$1064:$BD$1091</definedName>
    <definedName name="RAMOS_ESTATALES" localSheetId="8">N014_Protec_Civil!$BE$1074:$BE$1101</definedName>
    <definedName name="RAMOS_ESTATALES" localSheetId="10">'P111'!$BD$1123:$BD$1150</definedName>
    <definedName name="RAMOS_ESTATALES" localSheetId="11">'P111 (Reserv_Terr)'!$BD$1066:$BD$1093</definedName>
    <definedName name="RAMOS_ESTATALES" localSheetId="12">'P111(Reg y Cat)'!$BD$1071:$BD$1098</definedName>
    <definedName name="RAMOS_ESTATALES" localSheetId="0">'PA02 '!$BD$1087:$BD$1114</definedName>
    <definedName name="RAMOS_ESTATALES" localSheetId="2">'PA02 (Prov)'!$BD$1061:$BD$1088</definedName>
    <definedName name="RAMOS_ESTATALES" localSheetId="4">'RADIO Y TV '!$BD$1063:$BD$1090</definedName>
    <definedName name="Salud" localSheetId="15">'E011 COMVIVES'!$BE$1115:$BE$1116</definedName>
    <definedName name="Salud" localSheetId="5">E011_CES!$BE$1127:$BE$1128</definedName>
    <definedName name="Salud" localSheetId="6">E012_CES!$BE$1150:$BE$1151</definedName>
    <definedName name="Salud" localSheetId="7">'E013_REINSERCIÓN SOCIAL'!$BE$460:$BE$461</definedName>
    <definedName name="Salud" localSheetId="9">E015_CES!$BE$1143:$BE$1144</definedName>
    <definedName name="Salud" localSheetId="1">'E112'!$BE$1124:$BE$1125</definedName>
    <definedName name="Salud" localSheetId="13">'E112 (DHIyEG)'!$BE$1121:$BE$1122</definedName>
    <definedName name="Salud" localSheetId="14">E112_DHIyEG!$BE$1125:$BE$1126</definedName>
    <definedName name="Salud" localSheetId="3">'INST. DE DOCUMENTACIÓN'!$BE$1117:$BE$1118</definedName>
    <definedName name="Salud" localSheetId="8">N014_Protec_Civil!$BF$1129:$BF$1130</definedName>
    <definedName name="Salud" localSheetId="10">'P111'!$BE$1176:$BE$1177</definedName>
    <definedName name="Salud" localSheetId="11">'P111 (Reserv_Terr)'!$BE$1119:$BE$1120</definedName>
    <definedName name="Salud" localSheetId="12">'P111(Reg y Cat)'!$BE$1124:$BE$1125</definedName>
    <definedName name="Salud" localSheetId="0">'PA02 '!$BE$1140:$BE$1141</definedName>
    <definedName name="Salud" localSheetId="2">'PA02 (Prov)'!$BE$1114:$BE$1115</definedName>
    <definedName name="Salud" localSheetId="4">'RADIO Y TV '!$BE$1116:$BE$1117</definedName>
    <definedName name="Salud">#REF!</definedName>
    <definedName name="Secretaría_de_Administración" localSheetId="15">#REF!</definedName>
    <definedName name="Secretaría_de_Administración" localSheetId="1">#REF!</definedName>
    <definedName name="Secretaría_de_Administración">#REF!</definedName>
    <definedName name="Secretaría_de_Cultura" localSheetId="15">#REF!</definedName>
    <definedName name="Secretaría_de_Cultura" localSheetId="1">#REF!</definedName>
    <definedName name="Secretaría_de_Cultura">#REF!</definedName>
    <definedName name="Secretaría_de_Desarrollo_Agropecuario" localSheetId="15">#REF!</definedName>
    <definedName name="Secretaría_de_Desarrollo_Agropecuario" localSheetId="1">#REF!</definedName>
    <definedName name="Secretaría_de_Desarrollo_Agropecuario">#REF!</definedName>
    <definedName name="Secretaría_de_Desarrollo_Social">#REF!</definedName>
    <definedName name="Secretaría_de_Desarrollo_Sustentable" localSheetId="15">#REF!</definedName>
    <definedName name="Secretaría_de_Desarrollo_Sustentable" localSheetId="1">#REF!</definedName>
    <definedName name="Secretaría_de_Desarrollo_Sustentable">#REF!</definedName>
    <definedName name="Secretaría_de_Economía" localSheetId="15">#REF!</definedName>
    <definedName name="Secretaría_de_Economía" localSheetId="1">#REF!</definedName>
    <definedName name="Secretaría_de_Economía">#REF!</definedName>
    <definedName name="Secretaría_de_Educación" localSheetId="15">#REF!</definedName>
    <definedName name="Secretaría_de_Educación" localSheetId="1">#REF!</definedName>
    <definedName name="Secretaría_de_Educación">#REF!</definedName>
    <definedName name="Secretaría_de_Gobierno" localSheetId="15">#REF!</definedName>
    <definedName name="Secretaría_de_Gobierno" localSheetId="1">#REF!</definedName>
    <definedName name="Secretaría_de_Gobierno">#REF!</definedName>
    <definedName name="Secretaría_de_Hacienda" localSheetId="15">#REF!</definedName>
    <definedName name="Secretaría_de_Hacienda" localSheetId="1">#REF!</definedName>
    <definedName name="Secretaría_de_Hacienda">#REF!</definedName>
    <definedName name="Secretaría_de_la_Contraloría" localSheetId="15">#REF!</definedName>
    <definedName name="Secretaría_de_la_Contraloría" localSheetId="1">#REF!</definedName>
    <definedName name="Secretaría_de_la_Contraloría">#REF!</definedName>
    <definedName name="Secretaría_de_Movilidad_y_Transporte" localSheetId="15">#REF!</definedName>
    <definedName name="Secretaría_de_Movilidad_y_Transporte" localSheetId="1">#REF!</definedName>
    <definedName name="Secretaría_de_Movilidad_y_Transporte">#REF!</definedName>
    <definedName name="Secretaría_de_Obras_Públicas" localSheetId="15">#REF!</definedName>
    <definedName name="Secretaría_de_Obras_Públicas" localSheetId="1">#REF!</definedName>
    <definedName name="Secretaría_de_Obras_Públicas">#REF!</definedName>
    <definedName name="Secretaría_de_Salud" localSheetId="15">#REF!</definedName>
    <definedName name="Secretaría_de_Salud" localSheetId="1">#REF!</definedName>
    <definedName name="Secretaría_de_Salud">#REF!</definedName>
    <definedName name="Secretaría_de_Turismo" localSheetId="15">#REF!</definedName>
    <definedName name="Secretaría_de_Turismo" localSheetId="1">#REF!</definedName>
    <definedName name="Secretaría_de_Turismo">#REF!</definedName>
    <definedName name="Secretaría_del_Trabajo" localSheetId="15">#REF!</definedName>
    <definedName name="Secretaría_del_Trabajo" localSheetId="1">#REF!</definedName>
    <definedName name="Secretaría_del_Trabajo">#REF!</definedName>
    <definedName name="Sectores">'[2]2.1.1 OFNA. SRIO. GOB.'!$P$1256:$P$1274</definedName>
    <definedName name="Seguridad_Pública" localSheetId="15">'E011 COMVIVES'!$BE$1122</definedName>
    <definedName name="Seguridad_Pública" localSheetId="5">E011_CES!$BE$1134</definedName>
    <definedName name="Seguridad_Pública" localSheetId="6">E012_CES!$BE$1157</definedName>
    <definedName name="Seguridad_Pública" localSheetId="7">'E013_REINSERCIÓN SOCIAL'!$BE$467</definedName>
    <definedName name="Seguridad_Pública" localSheetId="9">E015_CES!$BE$1150</definedName>
    <definedName name="Seguridad_Pública" localSheetId="1">'E112'!$BE$1131</definedName>
    <definedName name="Seguridad_Pública" localSheetId="13">'E112 (DHIyEG)'!$BE$1128</definedName>
    <definedName name="Seguridad_Pública" localSheetId="14">E112_DHIyEG!$BE$1132</definedName>
    <definedName name="Seguridad_Pública" localSheetId="3">'INST. DE DOCUMENTACIÓN'!$BE$1124</definedName>
    <definedName name="Seguridad_Pública" localSheetId="8">N014_Protec_Civil!$BF$1136</definedName>
    <definedName name="Seguridad_Pública" localSheetId="10">'P111'!$BE$1183</definedName>
    <definedName name="Seguridad_Pública" localSheetId="11">'P111 (Reserv_Terr)'!$BE$1126</definedName>
    <definedName name="Seguridad_Pública" localSheetId="12">'P111(Reg y Cat)'!$BE$1131</definedName>
    <definedName name="Seguridad_Pública" localSheetId="0">'PA02 '!$BE$1147</definedName>
    <definedName name="Seguridad_Pública" localSheetId="2">'PA02 (Prov)'!$BE$1121</definedName>
    <definedName name="Seguridad_Pública" localSheetId="4">'RADIO Y TV '!$BE$1123</definedName>
    <definedName name="Sría_de_Innov._Ciencia_y_T." localSheetId="15">#REF!</definedName>
    <definedName name="Sría_de_Innov._Ciencia_y_T." localSheetId="1">#REF!</definedName>
    <definedName name="Sría_de_Innov._Ciencia_y_T.">#REF!</definedName>
    <definedName name="_xlnm.Print_Titles" localSheetId="15">'E011 COMVIVES'!$1:$7</definedName>
    <definedName name="_xlnm.Print_Titles" localSheetId="5">E011_CES!$1:$7</definedName>
    <definedName name="_xlnm.Print_Titles" localSheetId="6">E012_CES!$1:$7</definedName>
    <definedName name="_xlnm.Print_Titles" localSheetId="7">'E013_REINSERCIÓN SOCIAL'!$1:$7</definedName>
    <definedName name="_xlnm.Print_Titles" localSheetId="9">E015_CES!$1:$7</definedName>
    <definedName name="_xlnm.Print_Titles" localSheetId="1">'E112'!$1:$7</definedName>
    <definedName name="_xlnm.Print_Titles" localSheetId="13">'E112 (DHIyEG)'!$1:$7</definedName>
    <definedName name="_xlnm.Print_Titles" localSheetId="14">E112_DHIyEG!$1:$7</definedName>
    <definedName name="_xlnm.Print_Titles" localSheetId="3">'INST. DE DOCUMENTACIÓN'!$1:$7</definedName>
    <definedName name="_xlnm.Print_Titles" localSheetId="8">N014_Protec_Civil!$1:$7</definedName>
    <definedName name="_xlnm.Print_Titles" localSheetId="10">'P111'!$1:$7</definedName>
    <definedName name="_xlnm.Print_Titles" localSheetId="11">'P111 (Reserv_Terr)'!$1:$7</definedName>
    <definedName name="_xlnm.Print_Titles" localSheetId="12">'P111(Reg y Cat)'!$1:$7</definedName>
    <definedName name="_xlnm.Print_Titles" localSheetId="0">'PA02 '!$1:$7</definedName>
    <definedName name="_xlnm.Print_Titles" localSheetId="2">'PA02 (Prov)'!$1:$7</definedName>
    <definedName name="_xlnm.Print_Titles" localSheetId="4">'RADIO Y TV '!$1:$7</definedName>
    <definedName name="Trabajo" localSheetId="15">'E011 COMVIVES'!$BE$1126</definedName>
    <definedName name="Trabajo" localSheetId="5">E011_CES!$BE$1138</definedName>
    <definedName name="Trabajo" localSheetId="6">E012_CES!$BE$1161</definedName>
    <definedName name="Trabajo" localSheetId="7">'E013_REINSERCIÓN SOCIAL'!$BE$471</definedName>
    <definedName name="Trabajo" localSheetId="9">E015_CES!$BE$1154</definedName>
    <definedName name="Trabajo" localSheetId="1">'E112'!$BE$1135</definedName>
    <definedName name="Trabajo" localSheetId="13">'E112 (DHIyEG)'!$BE$1132</definedName>
    <definedName name="Trabajo" localSheetId="14">E112_DHIyEG!$BE$1136</definedName>
    <definedName name="Trabajo" localSheetId="3">'INST. DE DOCUMENTACIÓN'!$BE$1128</definedName>
    <definedName name="Trabajo" localSheetId="8">N014_Protec_Civil!$BF$1140</definedName>
    <definedName name="Trabajo" localSheetId="10">'P111'!$BE$1187</definedName>
    <definedName name="Trabajo" localSheetId="11">'P111 (Reserv_Terr)'!$BE$1130</definedName>
    <definedName name="Trabajo" localSheetId="12">'P111(Reg y Cat)'!$BE$1135</definedName>
    <definedName name="Trabajo" localSheetId="0">'PA02 '!$BE$1151</definedName>
    <definedName name="Trabajo" localSheetId="2">'PA02 (Prov)'!$BE$1125</definedName>
    <definedName name="Trabajo" localSheetId="4">'RADIO Y TV '!$BE$1127</definedName>
    <definedName name="Trabajo">#REF!</definedName>
    <definedName name="Turismo" localSheetId="15">'E011 COMVIVES'!$BE$1124</definedName>
    <definedName name="Turismo" localSheetId="5">E011_CES!$BE$1136</definedName>
    <definedName name="Turismo" localSheetId="6">E012_CES!$BE$1159</definedName>
    <definedName name="Turismo" localSheetId="7">'E013_REINSERCIÓN SOCIAL'!$BE$469</definedName>
    <definedName name="Turismo" localSheetId="9">E015_CES!$BE$1152</definedName>
    <definedName name="Turismo" localSheetId="1">'E112'!$BE$1133</definedName>
    <definedName name="Turismo" localSheetId="13">'E112 (DHIyEG)'!$BE$1130</definedName>
    <definedName name="Turismo" localSheetId="14">E112_DHIyEG!$BE$1134</definedName>
    <definedName name="Turismo" localSheetId="3">'INST. DE DOCUMENTACIÓN'!$BE$1126</definedName>
    <definedName name="Turismo" localSheetId="8">N014_Protec_Civil!$BF$1138</definedName>
    <definedName name="Turismo" localSheetId="10">'P111'!$BE$1185</definedName>
    <definedName name="Turismo" localSheetId="11">'P111 (Reserv_Terr)'!$BE$1128</definedName>
    <definedName name="Turismo" localSheetId="12">'P111(Reg y Cat)'!$BE$1133</definedName>
    <definedName name="Turismo" localSheetId="0">'PA02 '!$BE$1149</definedName>
    <definedName name="Turismo" localSheetId="2">'PA02 (Prov)'!$BE$1123</definedName>
    <definedName name="Turismo" localSheetId="4">'RADIO Y TV '!$BE$1125</definedName>
    <definedName name="Turismo">#REF!</definedName>
    <definedName name="Unidades_Responsables_de_Gasto" localSheetId="15">'E011 COMVIVES'!$BE$1092:$BE$1136</definedName>
    <definedName name="Unidades_Responsables_de_Gasto" localSheetId="5">E011_CES!$BE$1104:$BE$1148</definedName>
    <definedName name="Unidades_Responsables_de_Gasto" localSheetId="6">E012_CES!$BE$1127:$BE$1171</definedName>
    <definedName name="Unidades_Responsables_de_Gasto" localSheetId="7">'E013_REINSERCIÓN SOCIAL'!$BE$435:$BE$481</definedName>
    <definedName name="Unidades_Responsables_de_Gasto" localSheetId="9">E015_CES!$BE$1120:$BE$1164</definedName>
    <definedName name="Unidades_Responsables_de_Gasto" localSheetId="1">'E112'!$BE$1101:$BE$1145</definedName>
    <definedName name="Unidades_Responsables_de_Gasto" localSheetId="13">'E112 (DHIyEG)'!$BE$1098:$BE$1142</definedName>
    <definedName name="Unidades_Responsables_de_Gasto" localSheetId="14">E112_DHIyEG!$BE$1102:$BE$1146</definedName>
    <definedName name="Unidades_Responsables_de_Gasto" localSheetId="3">'INST. DE DOCUMENTACIÓN'!$BE$1094:$BE$1138</definedName>
    <definedName name="Unidades_Responsables_de_Gasto" localSheetId="8">N014_Protec_Civil!$BF$1104:$BF$1150</definedName>
    <definedName name="Unidades_Responsables_de_Gasto" localSheetId="10">'P111'!$BE$1153:$BE$1197</definedName>
    <definedName name="Unidades_Responsables_de_Gasto" localSheetId="11">'P111 (Reserv_Terr)'!$BE$1096:$BE$1140</definedName>
    <definedName name="Unidades_Responsables_de_Gasto" localSheetId="12">'P111(Reg y Cat)'!$BE$1101:$BE$1145</definedName>
    <definedName name="Unidades_Responsables_de_Gasto" localSheetId="0">'PA02 '!$BE$1117:$BE$1161</definedName>
    <definedName name="Unidades_Responsables_de_Gasto" localSheetId="2">'PA02 (Prov)'!$BE$1091:$BE$1135</definedName>
    <definedName name="Unidades_Responsables_de_Gasto" localSheetId="4">'RADIO Y TV '!$BE$1093:$BE$1137</definedName>
  </definedNames>
  <calcPr calcId="145621" concurrentCalc="0"/>
</workbook>
</file>

<file path=xl/calcChain.xml><?xml version="1.0" encoding="utf-8"?>
<calcChain xmlns="http://schemas.openxmlformats.org/spreadsheetml/2006/main">
  <c r="L91" i="182" l="1"/>
  <c r="C91" i="182"/>
  <c r="L50" i="193"/>
  <c r="C50" i="193"/>
  <c r="L42" i="196"/>
  <c r="C42" i="196"/>
  <c r="C41" i="196"/>
  <c r="L55" i="184"/>
  <c r="C55" i="184"/>
  <c r="L54" i="184"/>
  <c r="C54" i="184"/>
  <c r="T72" i="190"/>
  <c r="H72" i="190"/>
  <c r="L71" i="190"/>
  <c r="C71" i="190"/>
  <c r="BB1075" i="197"/>
  <c r="BB1074" i="197"/>
  <c r="BB1073" i="197"/>
  <c r="BB1072" i="197"/>
  <c r="BB1071" i="197"/>
  <c r="BB1070" i="197"/>
  <c r="BB1069" i="197"/>
  <c r="BB1068" i="197"/>
  <c r="BB1067" i="197"/>
  <c r="BB1066" i="197"/>
  <c r="BB1065" i="197"/>
  <c r="BB1064" i="197"/>
  <c r="BB1063" i="197"/>
  <c r="BB1062" i="197"/>
  <c r="BB1061" i="197"/>
  <c r="BB1060" i="197"/>
  <c r="BB1059" i="197"/>
  <c r="BB1058" i="197"/>
  <c r="BB1057" i="197"/>
  <c r="BB1056" i="197"/>
  <c r="BB1055" i="197"/>
  <c r="BB1054" i="197"/>
  <c r="BB1053" i="197"/>
  <c r="BB1051" i="197"/>
  <c r="BB1050" i="197"/>
  <c r="BB1049" i="197"/>
  <c r="BB1047" i="197"/>
  <c r="BB1046" i="197"/>
  <c r="BB1045" i="197"/>
  <c r="BB1044" i="197"/>
  <c r="BB1043" i="197"/>
  <c r="BB1042" i="197"/>
  <c r="BB1041" i="197"/>
  <c r="BB1040" i="197"/>
  <c r="BB1039" i="197"/>
  <c r="BB1038" i="197"/>
  <c r="BB1037" i="197"/>
  <c r="BB1036" i="197"/>
  <c r="BB1035" i="197"/>
  <c r="BB1034" i="197"/>
  <c r="BB1033" i="197"/>
  <c r="BB1032" i="197"/>
  <c r="BB1031" i="197"/>
  <c r="BB1030" i="197"/>
  <c r="BB1029" i="197"/>
  <c r="BB1028" i="197"/>
  <c r="BB1027" i="197"/>
  <c r="BB1026" i="197"/>
  <c r="BB1025" i="197"/>
  <c r="BB1024" i="197"/>
  <c r="BB1023" i="197"/>
  <c r="BB1022" i="197"/>
  <c r="BB1021" i="197"/>
  <c r="BB1020" i="197"/>
  <c r="BB1019" i="197"/>
  <c r="BB1018" i="197"/>
  <c r="BB1017" i="197"/>
  <c r="BB1016" i="197"/>
  <c r="BB1015" i="197"/>
  <c r="BB1014" i="197"/>
  <c r="BB1013" i="197"/>
  <c r="BB1012" i="197"/>
  <c r="BB1011" i="197"/>
  <c r="BB1010" i="197"/>
  <c r="BB1009" i="197"/>
  <c r="BB1008" i="197"/>
  <c r="BB1007" i="197"/>
  <c r="BB1006" i="197"/>
  <c r="BB1005" i="197"/>
  <c r="Q42" i="197"/>
  <c r="W42" i="197"/>
  <c r="X42" i="197"/>
  <c r="F42" i="197"/>
  <c r="L42" i="197"/>
  <c r="Z42" i="197"/>
  <c r="Q41" i="197"/>
  <c r="W41" i="197"/>
  <c r="X41" i="197"/>
  <c r="F41" i="197"/>
  <c r="K41" i="197"/>
  <c r="L41" i="197"/>
  <c r="Z41" i="197"/>
  <c r="BA1073" i="196"/>
  <c r="BA1072" i="196"/>
  <c r="BA1071" i="196"/>
  <c r="BA1070" i="196"/>
  <c r="BA1069" i="196"/>
  <c r="BA1068" i="196"/>
  <c r="BA1067" i="196"/>
  <c r="BA1066" i="196"/>
  <c r="BA1065" i="196"/>
  <c r="BA1064" i="196"/>
  <c r="BA1063" i="196"/>
  <c r="BA1062" i="196"/>
  <c r="BA1061" i="196"/>
  <c r="BA1060" i="196"/>
  <c r="BA1059" i="196"/>
  <c r="BA1058" i="196"/>
  <c r="BA1057" i="196"/>
  <c r="BA1056" i="196"/>
  <c r="BA1055" i="196"/>
  <c r="BA1054" i="196"/>
  <c r="BA1053" i="196"/>
  <c r="BA1052" i="196"/>
  <c r="BA1051" i="196"/>
  <c r="BA1050" i="196"/>
  <c r="BA1049" i="196"/>
  <c r="BA1048" i="196"/>
  <c r="BA1047" i="196"/>
  <c r="BA1046" i="196"/>
  <c r="BA1045" i="196"/>
  <c r="BA1044" i="196"/>
  <c r="BA1043" i="196"/>
  <c r="BA1042" i="196"/>
  <c r="BA1041" i="196"/>
  <c r="BA1040" i="196"/>
  <c r="BA1039" i="196"/>
  <c r="BA1038" i="196"/>
  <c r="BA1037" i="196"/>
  <c r="BA1036" i="196"/>
  <c r="BA1035" i="196"/>
  <c r="BA1034" i="196"/>
  <c r="BA1033" i="196"/>
  <c r="BA1032" i="196"/>
  <c r="BA1031" i="196"/>
  <c r="BA1030" i="196"/>
  <c r="BA1029" i="196"/>
  <c r="BA1028" i="196"/>
  <c r="BA1027" i="196"/>
  <c r="BA1026" i="196"/>
  <c r="BA1025" i="196"/>
  <c r="BA1024" i="196"/>
  <c r="BA1023" i="196"/>
  <c r="BA1022" i="196"/>
  <c r="BA1021" i="196"/>
  <c r="BA1020" i="196"/>
  <c r="BA1019" i="196"/>
  <c r="BA1018" i="196"/>
  <c r="BA1017" i="196"/>
  <c r="BA1016" i="196"/>
  <c r="BA1015" i="196"/>
  <c r="BA1014" i="196"/>
  <c r="BA1013" i="196"/>
  <c r="BA1012" i="196"/>
  <c r="BA1011" i="196"/>
  <c r="BA1010" i="196"/>
  <c r="BA1009" i="196"/>
  <c r="BA1008" i="196"/>
  <c r="BA1007" i="196"/>
  <c r="BA1006" i="196"/>
  <c r="BA1005" i="196"/>
  <c r="P42" i="196"/>
  <c r="V42" i="196"/>
  <c r="W42" i="196"/>
  <c r="Y42" i="196"/>
  <c r="J42" i="196"/>
  <c r="E42" i="196"/>
  <c r="K42" i="196"/>
  <c r="P41" i="196"/>
  <c r="V41" i="196"/>
  <c r="W41" i="196"/>
  <c r="E41" i="196"/>
  <c r="J41" i="196"/>
  <c r="K41" i="196"/>
  <c r="Y41" i="196"/>
  <c r="BA1089" i="195"/>
  <c r="BA1088" i="195"/>
  <c r="BA1087" i="195"/>
  <c r="BA1086" i="195"/>
  <c r="BA1085" i="195"/>
  <c r="BA1084" i="195"/>
  <c r="BA1083" i="195"/>
  <c r="BA1082" i="195"/>
  <c r="BA1081" i="195"/>
  <c r="BA1080" i="195"/>
  <c r="BA1079" i="195"/>
  <c r="BA1078" i="195"/>
  <c r="BA1077" i="195"/>
  <c r="BA1076" i="195"/>
  <c r="BA1075" i="195"/>
  <c r="BA1074" i="195"/>
  <c r="BA1073" i="195"/>
  <c r="BA1072" i="195"/>
  <c r="BA1071" i="195"/>
  <c r="BA1070" i="195"/>
  <c r="BA1069" i="195"/>
  <c r="BA1068" i="195"/>
  <c r="BA1067" i="195"/>
  <c r="BA1066" i="195"/>
  <c r="BA1065" i="195"/>
  <c r="BA1064" i="195"/>
  <c r="BA1063" i="195"/>
  <c r="BA1062" i="195"/>
  <c r="BA1061" i="195"/>
  <c r="BA1060" i="195"/>
  <c r="BA1059" i="195"/>
  <c r="BA1058" i="195"/>
  <c r="BA1057" i="195"/>
  <c r="BA1056" i="195"/>
  <c r="BA1055" i="195"/>
  <c r="BA1054" i="195"/>
  <c r="BA1053" i="195"/>
  <c r="BA1052" i="195"/>
  <c r="BA1051" i="195"/>
  <c r="BA1050" i="195"/>
  <c r="BA1049" i="195"/>
  <c r="BA1048" i="195"/>
  <c r="BA1047" i="195"/>
  <c r="BA1046" i="195"/>
  <c r="BA1045" i="195"/>
  <c r="BA1044" i="195"/>
  <c r="BA1043" i="195"/>
  <c r="BA1042" i="195"/>
  <c r="BA1041" i="195"/>
  <c r="BA1040" i="195"/>
  <c r="BA1039" i="195"/>
  <c r="BA1038" i="195"/>
  <c r="BA1037" i="195"/>
  <c r="BA1036" i="195"/>
  <c r="BA1035" i="195"/>
  <c r="BA1034" i="195"/>
  <c r="BA1033" i="195"/>
  <c r="BA1032" i="195"/>
  <c r="BA1031" i="195"/>
  <c r="BA1030" i="195"/>
  <c r="BA1029" i="195"/>
  <c r="BA1028" i="195"/>
  <c r="BA1027" i="195"/>
  <c r="BA1026" i="195"/>
  <c r="BA1025" i="195"/>
  <c r="BA1024" i="195"/>
  <c r="BA1023" i="195"/>
  <c r="BA1022" i="195"/>
  <c r="BA1021" i="195"/>
  <c r="P58" i="195"/>
  <c r="V58" i="195"/>
  <c r="W58" i="195"/>
  <c r="Y58" i="195"/>
  <c r="J58" i="195"/>
  <c r="E58" i="195"/>
  <c r="K58" i="195"/>
  <c r="P57" i="195"/>
  <c r="V57" i="195"/>
  <c r="W57" i="195"/>
  <c r="Y57" i="195"/>
  <c r="E57" i="195"/>
  <c r="J57" i="195"/>
  <c r="K57" i="195"/>
  <c r="BA1096" i="194"/>
  <c r="BA1095" i="194"/>
  <c r="BA1094" i="194"/>
  <c r="BA1093" i="194"/>
  <c r="BA1092" i="194"/>
  <c r="BA1091" i="194"/>
  <c r="BA1090" i="194"/>
  <c r="BA1089" i="194"/>
  <c r="BA1088" i="194"/>
  <c r="BA1087" i="194"/>
  <c r="BA1086" i="194"/>
  <c r="BA1085" i="194"/>
  <c r="BA1084" i="194"/>
  <c r="BA1083" i="194"/>
  <c r="BA1082" i="194"/>
  <c r="BA1081" i="194"/>
  <c r="BA1080" i="194"/>
  <c r="BA1079" i="194"/>
  <c r="BA1078" i="194"/>
  <c r="BA1077" i="194"/>
  <c r="BA1076" i="194"/>
  <c r="BA1075" i="194"/>
  <c r="BA1074" i="194"/>
  <c r="BA1073" i="194"/>
  <c r="BA1072" i="194"/>
  <c r="BA1071" i="194"/>
  <c r="BA1070" i="194"/>
  <c r="BA1069" i="194"/>
  <c r="BA1068" i="194"/>
  <c r="BA1067" i="194"/>
  <c r="BA1066" i="194"/>
  <c r="BA1065" i="194"/>
  <c r="BA1064" i="194"/>
  <c r="BA1063" i="194"/>
  <c r="BA1062" i="194"/>
  <c r="BA1061" i="194"/>
  <c r="BA1060" i="194"/>
  <c r="BA1059" i="194"/>
  <c r="BA1058" i="194"/>
  <c r="BA1057" i="194"/>
  <c r="BA1056" i="194"/>
  <c r="BA1055" i="194"/>
  <c r="BA1054" i="194"/>
  <c r="BA1053" i="194"/>
  <c r="BA1052" i="194"/>
  <c r="BA1051" i="194"/>
  <c r="BA1050" i="194"/>
  <c r="BA1049" i="194"/>
  <c r="BA1048" i="194"/>
  <c r="BA1047" i="194"/>
  <c r="BA1046" i="194"/>
  <c r="BA1045" i="194"/>
  <c r="BA1044" i="194"/>
  <c r="BA1043" i="194"/>
  <c r="BA1042" i="194"/>
  <c r="BA1041" i="194"/>
  <c r="BA1040" i="194"/>
  <c r="BA1039" i="194"/>
  <c r="BA1038" i="194"/>
  <c r="BA1037" i="194"/>
  <c r="BA1036" i="194"/>
  <c r="BA1035" i="194"/>
  <c r="BA1034" i="194"/>
  <c r="BA1033" i="194"/>
  <c r="BA1032" i="194"/>
  <c r="BA1031" i="194"/>
  <c r="BA1030" i="194"/>
  <c r="BA1029" i="194"/>
  <c r="BA1028" i="194"/>
  <c r="P65" i="194"/>
  <c r="V65" i="194"/>
  <c r="W65" i="194"/>
  <c r="Y65" i="194"/>
  <c r="J65" i="194"/>
  <c r="E65" i="194"/>
  <c r="K65" i="194"/>
  <c r="P64" i="194"/>
  <c r="V64" i="194"/>
  <c r="W64" i="194"/>
  <c r="Y64" i="194"/>
  <c r="E64" i="194"/>
  <c r="J64" i="194"/>
  <c r="K64" i="194"/>
  <c r="BA1072" i="193"/>
  <c r="BA1071" i="193"/>
  <c r="BA1070" i="193"/>
  <c r="BA1069" i="193"/>
  <c r="BA1068" i="193"/>
  <c r="BA1067" i="193"/>
  <c r="BA1066" i="193"/>
  <c r="BA1065" i="193"/>
  <c r="BA1064" i="193"/>
  <c r="BA1063" i="193"/>
  <c r="BA1062" i="193"/>
  <c r="BA1061" i="193"/>
  <c r="BA1060" i="193"/>
  <c r="BA1059" i="193"/>
  <c r="BA1058" i="193"/>
  <c r="BA1057" i="193"/>
  <c r="BA1056" i="193"/>
  <c r="BA1055" i="193"/>
  <c r="BA1054" i="193"/>
  <c r="BA1053" i="193"/>
  <c r="BA1052" i="193"/>
  <c r="BA1051" i="193"/>
  <c r="BA1050" i="193"/>
  <c r="BA1049" i="193"/>
  <c r="BA1048" i="193"/>
  <c r="BA1047" i="193"/>
  <c r="BA1045" i="193"/>
  <c r="BA1044" i="193"/>
  <c r="BA1043" i="193"/>
  <c r="BA1042" i="193"/>
  <c r="BA1041" i="193"/>
  <c r="BA1040" i="193"/>
  <c r="BA1039" i="193"/>
  <c r="BA1038" i="193"/>
  <c r="BA1037" i="193"/>
  <c r="BA1036" i="193"/>
  <c r="BA1035" i="193"/>
  <c r="BA1034" i="193"/>
  <c r="BA1033" i="193"/>
  <c r="BA1032" i="193"/>
  <c r="BA1031" i="193"/>
  <c r="BA1030" i="193"/>
  <c r="BA1029" i="193"/>
  <c r="BA1028" i="193"/>
  <c r="BA1027" i="193"/>
  <c r="BA1026" i="193"/>
  <c r="BA1025" i="193"/>
  <c r="BA1024" i="193"/>
  <c r="BA1023" i="193"/>
  <c r="BA1022" i="193"/>
  <c r="BA1021" i="193"/>
  <c r="BA1020" i="193"/>
  <c r="BA1019" i="193"/>
  <c r="BA1018" i="193"/>
  <c r="BA1017" i="193"/>
  <c r="BA1016" i="193"/>
  <c r="BA1015" i="193"/>
  <c r="BA1014" i="193"/>
  <c r="BA1013" i="193"/>
  <c r="BA1012" i="193"/>
  <c r="BA1011" i="193"/>
  <c r="BA1010" i="193"/>
  <c r="BA1009" i="193"/>
  <c r="BA1008" i="193"/>
  <c r="BA1007" i="193"/>
  <c r="BA1006" i="193"/>
  <c r="BA1005" i="193"/>
  <c r="BA1004" i="193"/>
  <c r="BA1003" i="193"/>
  <c r="P51" i="193"/>
  <c r="V51" i="193"/>
  <c r="W51" i="193"/>
  <c r="J51" i="193"/>
  <c r="E51" i="193"/>
  <c r="K51" i="193"/>
  <c r="Y51" i="193"/>
  <c r="P50" i="193"/>
  <c r="V50" i="193"/>
  <c r="W50" i="193"/>
  <c r="E50" i="193"/>
  <c r="J50" i="193"/>
  <c r="K50" i="193"/>
  <c r="Y50" i="193"/>
  <c r="BA1063" i="192"/>
  <c r="BA1062" i="192"/>
  <c r="BA1061" i="192"/>
  <c r="BA1060" i="192"/>
  <c r="BA1059" i="192"/>
  <c r="BA1058" i="192"/>
  <c r="BA1057" i="192"/>
  <c r="BA1056" i="192"/>
  <c r="BA1055" i="192"/>
  <c r="BA1054" i="192"/>
  <c r="BA1053" i="192"/>
  <c r="BA1052" i="192"/>
  <c r="BA1051" i="192"/>
  <c r="BA1050" i="192"/>
  <c r="BA1049" i="192"/>
  <c r="BA1048" i="192"/>
  <c r="BA1047" i="192"/>
  <c r="BA1046" i="192"/>
  <c r="BA1045" i="192"/>
  <c r="BA1044" i="192"/>
  <c r="BA1043" i="192"/>
  <c r="BA1042" i="192"/>
  <c r="BA1041" i="192"/>
  <c r="BA1040" i="192"/>
  <c r="BA1039" i="192"/>
  <c r="BA1038" i="192"/>
  <c r="BA1036" i="192"/>
  <c r="BA1035" i="192"/>
  <c r="BA1034" i="192"/>
  <c r="BA1033" i="192"/>
  <c r="BA1032" i="192"/>
  <c r="BA1031" i="192"/>
  <c r="BA1030" i="192"/>
  <c r="BA1029" i="192"/>
  <c r="BA1028" i="192"/>
  <c r="BA1027" i="192"/>
  <c r="BA1026" i="192"/>
  <c r="BA1025" i="192"/>
  <c r="BA1024" i="192"/>
  <c r="BA1023" i="192"/>
  <c r="BA1022" i="192"/>
  <c r="BA1021" i="192"/>
  <c r="BA1020" i="192"/>
  <c r="BA1019" i="192"/>
  <c r="BA1018" i="192"/>
  <c r="BA1017" i="192"/>
  <c r="BA1016" i="192"/>
  <c r="BA1015" i="192"/>
  <c r="BA1014" i="192"/>
  <c r="BA1013" i="192"/>
  <c r="BA1012" i="192"/>
  <c r="BA1011" i="192"/>
  <c r="BA1010" i="192"/>
  <c r="BA1009" i="192"/>
  <c r="BA1008" i="192"/>
  <c r="BA1007" i="192"/>
  <c r="BA1006" i="192"/>
  <c r="BA1005" i="192"/>
  <c r="BA1004" i="192"/>
  <c r="BA1003" i="192"/>
  <c r="BA1002" i="192"/>
  <c r="BA1001" i="192"/>
  <c r="BA1000" i="192"/>
  <c r="BA999" i="192"/>
  <c r="BA998" i="192"/>
  <c r="BA997" i="192"/>
  <c r="BA996" i="192"/>
  <c r="BA995" i="192"/>
  <c r="BA994" i="192"/>
  <c r="P31" i="192"/>
  <c r="V31" i="192"/>
  <c r="W31" i="192"/>
  <c r="J31" i="192"/>
  <c r="E31" i="192"/>
  <c r="K31" i="192"/>
  <c r="Y31" i="192"/>
  <c r="P30" i="192"/>
  <c r="V30" i="192"/>
  <c r="W30" i="192"/>
  <c r="E30" i="192"/>
  <c r="J30" i="192"/>
  <c r="K30" i="192"/>
  <c r="Y30" i="192"/>
  <c r="BA1064" i="191"/>
  <c r="BA1063" i="191"/>
  <c r="BA1062" i="191"/>
  <c r="BA1061" i="191"/>
  <c r="BA1060" i="191"/>
  <c r="BA1059" i="191"/>
  <c r="BA1058" i="191"/>
  <c r="BA1057" i="191"/>
  <c r="BA1056" i="191"/>
  <c r="BA1055" i="191"/>
  <c r="BA1054" i="191"/>
  <c r="BA1053" i="191"/>
  <c r="BA1052" i="191"/>
  <c r="BA1051" i="191"/>
  <c r="BA1050" i="191"/>
  <c r="BA1049" i="191"/>
  <c r="BA1048" i="191"/>
  <c r="BA1047" i="191"/>
  <c r="BA1046" i="191"/>
  <c r="BA1045" i="191"/>
  <c r="BA1044" i="191"/>
  <c r="BA1043" i="191"/>
  <c r="BA1042" i="191"/>
  <c r="BA1041" i="191"/>
  <c r="BA1040" i="191"/>
  <c r="BA1039" i="191"/>
  <c r="BA1037" i="191"/>
  <c r="BA1036" i="191"/>
  <c r="BA1035" i="191"/>
  <c r="BA1034" i="191"/>
  <c r="BA1033" i="191"/>
  <c r="BA1032" i="191"/>
  <c r="BA1031" i="191"/>
  <c r="BA1030" i="191"/>
  <c r="BA1029" i="191"/>
  <c r="BA1028" i="191"/>
  <c r="BA1027" i="191"/>
  <c r="BA1026" i="191"/>
  <c r="BA1025" i="191"/>
  <c r="BA1024" i="191"/>
  <c r="BA1023" i="191"/>
  <c r="BA1022" i="191"/>
  <c r="BA1021" i="191"/>
  <c r="BA1020" i="191"/>
  <c r="BA1019" i="191"/>
  <c r="BA1018" i="191"/>
  <c r="BA1017" i="191"/>
  <c r="BA1016" i="191"/>
  <c r="BA1015" i="191"/>
  <c r="BA1014" i="191"/>
  <c r="BA1013" i="191"/>
  <c r="BA1012" i="191"/>
  <c r="BA1011" i="191"/>
  <c r="BA1010" i="191"/>
  <c r="BA1009" i="191"/>
  <c r="BA1008" i="191"/>
  <c r="BA1007" i="191"/>
  <c r="BA1006" i="191"/>
  <c r="BA1005" i="191"/>
  <c r="BA1004" i="191"/>
  <c r="BA1003" i="191"/>
  <c r="BA1002" i="191"/>
  <c r="BA1001" i="191"/>
  <c r="BA1000" i="191"/>
  <c r="BA999" i="191"/>
  <c r="BA998" i="191"/>
  <c r="BA997" i="191"/>
  <c r="BA996" i="191"/>
  <c r="BA995" i="191"/>
  <c r="P32" i="191"/>
  <c r="V32" i="191"/>
  <c r="W32" i="191"/>
  <c r="Y32" i="191"/>
  <c r="J32" i="191"/>
  <c r="E32" i="191"/>
  <c r="K32" i="191"/>
  <c r="P31" i="191"/>
  <c r="V31" i="191"/>
  <c r="W31" i="191"/>
  <c r="Y31" i="191"/>
  <c r="E31" i="191"/>
  <c r="J31" i="191"/>
  <c r="K31" i="191"/>
  <c r="BA406" i="190"/>
  <c r="BA405" i="190"/>
  <c r="BA404" i="190"/>
  <c r="BA403" i="190"/>
  <c r="BA402" i="190"/>
  <c r="BA401" i="190"/>
  <c r="BA400" i="190"/>
  <c r="BA399" i="190"/>
  <c r="BA398" i="190"/>
  <c r="BA397" i="190"/>
  <c r="BA396" i="190"/>
  <c r="BA395" i="190"/>
  <c r="BA394" i="190"/>
  <c r="BA393" i="190"/>
  <c r="BA392" i="190"/>
  <c r="BA391" i="190"/>
  <c r="BA390" i="190"/>
  <c r="BA389" i="190"/>
  <c r="BA388" i="190"/>
  <c r="BA387" i="190"/>
  <c r="BA386" i="190"/>
  <c r="BA385" i="190"/>
  <c r="BA384" i="190"/>
  <c r="BA382" i="190"/>
  <c r="BA381" i="190"/>
  <c r="BA380" i="190"/>
  <c r="BA378" i="190"/>
  <c r="BA377" i="190"/>
  <c r="BA376" i="190"/>
  <c r="BA375" i="190"/>
  <c r="BA374" i="190"/>
  <c r="BA373" i="190"/>
  <c r="BA372" i="190"/>
  <c r="BA371" i="190"/>
  <c r="BA370" i="190"/>
  <c r="BA369" i="190"/>
  <c r="BA368" i="190"/>
  <c r="BA367" i="190"/>
  <c r="BA366" i="190"/>
  <c r="BA365" i="190"/>
  <c r="BA364" i="190"/>
  <c r="BA363" i="190"/>
  <c r="BA362" i="190"/>
  <c r="BA361" i="190"/>
  <c r="BA360" i="190"/>
  <c r="BA359" i="190"/>
  <c r="BA358" i="190"/>
  <c r="BA357" i="190"/>
  <c r="BA356" i="190"/>
  <c r="BA355" i="190"/>
  <c r="BA354" i="190"/>
  <c r="BA353" i="190"/>
  <c r="BA352" i="190"/>
  <c r="BA351" i="190"/>
  <c r="BA350" i="190"/>
  <c r="BA349" i="190"/>
  <c r="BA348" i="190"/>
  <c r="BA347" i="190"/>
  <c r="BA346" i="190"/>
  <c r="BA345" i="190"/>
  <c r="BA344" i="190"/>
  <c r="BA343" i="190"/>
  <c r="BA342" i="190"/>
  <c r="BA341" i="190"/>
  <c r="BA340" i="190"/>
  <c r="BA339" i="190"/>
  <c r="BA338" i="190"/>
  <c r="BA337" i="190"/>
  <c r="BA336" i="190"/>
  <c r="P72" i="190"/>
  <c r="V72" i="190"/>
  <c r="W72" i="190"/>
  <c r="J72" i="190"/>
  <c r="E72" i="190"/>
  <c r="K72" i="190"/>
  <c r="Y72" i="190"/>
  <c r="P71" i="190"/>
  <c r="V71" i="190"/>
  <c r="W71" i="190"/>
  <c r="E71" i="190"/>
  <c r="J71" i="190"/>
  <c r="K71" i="190"/>
  <c r="Y71" i="190"/>
  <c r="BA1068" i="189"/>
  <c r="BA1067" i="189"/>
  <c r="BA1066" i="189"/>
  <c r="BA1065" i="189"/>
  <c r="BA1064" i="189"/>
  <c r="BA1063" i="189"/>
  <c r="BA1062" i="189"/>
  <c r="BA1061" i="189"/>
  <c r="BA1060" i="189"/>
  <c r="BA1059" i="189"/>
  <c r="BA1058" i="189"/>
  <c r="BA1057" i="189"/>
  <c r="BA1056" i="189"/>
  <c r="BA1055" i="189"/>
  <c r="BA1054" i="189"/>
  <c r="BA1053" i="189"/>
  <c r="BA1052" i="189"/>
  <c r="BA1051" i="189"/>
  <c r="BA1050" i="189"/>
  <c r="BA1049" i="189"/>
  <c r="BA1048" i="189"/>
  <c r="BA1047" i="189"/>
  <c r="BA1046" i="189"/>
  <c r="BA1045" i="189"/>
  <c r="BA1044" i="189"/>
  <c r="BA1043" i="189"/>
  <c r="BA1041" i="189"/>
  <c r="BA1040" i="189"/>
  <c r="BA1039" i="189"/>
  <c r="BA1038" i="189"/>
  <c r="BA1037" i="189"/>
  <c r="BA1036" i="189"/>
  <c r="BA1035" i="189"/>
  <c r="BA1034" i="189"/>
  <c r="BA1033" i="189"/>
  <c r="BA1032" i="189"/>
  <c r="BA1031" i="189"/>
  <c r="BA1030" i="189"/>
  <c r="BA1029" i="189"/>
  <c r="BA1028" i="189"/>
  <c r="BA1027" i="189"/>
  <c r="BA1026" i="189"/>
  <c r="BA1025" i="189"/>
  <c r="BA1024" i="189"/>
  <c r="BA1023" i="189"/>
  <c r="BA1022" i="189"/>
  <c r="BA1021" i="189"/>
  <c r="BA1020" i="189"/>
  <c r="BA1019" i="189"/>
  <c r="BA1018" i="189"/>
  <c r="BA1017" i="189"/>
  <c r="BA1016" i="189"/>
  <c r="BA1015" i="189"/>
  <c r="BA1014" i="189"/>
  <c r="BA1013" i="189"/>
  <c r="BA1012" i="189"/>
  <c r="BA1011" i="189"/>
  <c r="BA1010" i="189"/>
  <c r="BA1009" i="189"/>
  <c r="BA1008" i="189"/>
  <c r="BA1007" i="189"/>
  <c r="BA1006" i="189"/>
  <c r="BA1005" i="189"/>
  <c r="BA1004" i="189"/>
  <c r="BA1003" i="189"/>
  <c r="BA1002" i="189"/>
  <c r="BA1001" i="189"/>
  <c r="BA1000" i="189"/>
  <c r="BA999" i="189"/>
  <c r="P36" i="189"/>
  <c r="V36" i="189"/>
  <c r="W36" i="189"/>
  <c r="J36" i="189"/>
  <c r="E36" i="189"/>
  <c r="K36" i="189"/>
  <c r="Y36" i="189"/>
  <c r="P35" i="189"/>
  <c r="V35" i="189"/>
  <c r="W35" i="189"/>
  <c r="Y35" i="189"/>
  <c r="E35" i="189"/>
  <c r="J35" i="189"/>
  <c r="K35" i="189"/>
  <c r="BA1071" i="188"/>
  <c r="BA1070" i="188"/>
  <c r="BA1069" i="188"/>
  <c r="BA1068" i="188"/>
  <c r="BA1067" i="188"/>
  <c r="BA1066" i="188"/>
  <c r="BA1065" i="188"/>
  <c r="BA1064" i="188"/>
  <c r="BA1063" i="188"/>
  <c r="BA1062" i="188"/>
  <c r="BA1061" i="188"/>
  <c r="BA1060" i="188"/>
  <c r="BA1059" i="188"/>
  <c r="BA1058" i="188"/>
  <c r="BA1057" i="188"/>
  <c r="BA1056" i="188"/>
  <c r="BA1055" i="188"/>
  <c r="BA1054" i="188"/>
  <c r="BA1053" i="188"/>
  <c r="BA1052" i="188"/>
  <c r="BA1051" i="188"/>
  <c r="BA1050" i="188"/>
  <c r="BA1049" i="188"/>
  <c r="BA1048" i="188"/>
  <c r="BA1047" i="188"/>
  <c r="BA1046" i="188"/>
  <c r="BA1044" i="188"/>
  <c r="BA1043" i="188"/>
  <c r="BA1042" i="188"/>
  <c r="BA1041" i="188"/>
  <c r="BA1040" i="188"/>
  <c r="BA1039" i="188"/>
  <c r="BA1038" i="188"/>
  <c r="BA1037" i="188"/>
  <c r="BA1036" i="188"/>
  <c r="BA1035" i="188"/>
  <c r="BA1034" i="188"/>
  <c r="BA1033" i="188"/>
  <c r="BA1032" i="188"/>
  <c r="BA1031" i="188"/>
  <c r="BA1030" i="188"/>
  <c r="BA1029" i="188"/>
  <c r="BA1028" i="188"/>
  <c r="BA1027" i="188"/>
  <c r="BA1026" i="188"/>
  <c r="BA1025" i="188"/>
  <c r="BA1024" i="188"/>
  <c r="BA1023" i="188"/>
  <c r="BA1022" i="188"/>
  <c r="BA1021" i="188"/>
  <c r="BA1020" i="188"/>
  <c r="BA1019" i="188"/>
  <c r="BA1018" i="188"/>
  <c r="BA1017" i="188"/>
  <c r="BA1016" i="188"/>
  <c r="BA1015" i="188"/>
  <c r="BA1014" i="188"/>
  <c r="BA1013" i="188"/>
  <c r="BA1012" i="188"/>
  <c r="BA1011" i="188"/>
  <c r="BA1010" i="188"/>
  <c r="BA1009" i="188"/>
  <c r="BA1008" i="188"/>
  <c r="BA1007" i="188"/>
  <c r="BA1006" i="188"/>
  <c r="BA1005" i="188"/>
  <c r="BA1004" i="188"/>
  <c r="BA1003" i="188"/>
  <c r="BA1002" i="188"/>
  <c r="P39" i="188"/>
  <c r="V39" i="188"/>
  <c r="W39" i="188"/>
  <c r="J39" i="188"/>
  <c r="E39" i="188"/>
  <c r="K39" i="188"/>
  <c r="Y39" i="188"/>
  <c r="P38" i="188"/>
  <c r="V38" i="188"/>
  <c r="W38" i="188"/>
  <c r="J38" i="188"/>
  <c r="E38" i="188"/>
  <c r="K38" i="188"/>
  <c r="Y38" i="188"/>
  <c r="P37" i="188"/>
  <c r="V37" i="188"/>
  <c r="W37" i="188"/>
  <c r="E37" i="188"/>
  <c r="J37" i="188"/>
  <c r="K37" i="188"/>
  <c r="Y37" i="188"/>
  <c r="BA1066" i="187"/>
  <c r="BA1065" i="187"/>
  <c r="BA1064" i="187"/>
  <c r="BA1063" i="187"/>
  <c r="BA1062" i="187"/>
  <c r="BA1061" i="187"/>
  <c r="BA1060" i="187"/>
  <c r="BA1059" i="187"/>
  <c r="BA1058" i="187"/>
  <c r="BA1057" i="187"/>
  <c r="BA1056" i="187"/>
  <c r="BA1055" i="187"/>
  <c r="BA1054" i="187"/>
  <c r="BA1053" i="187"/>
  <c r="BA1052" i="187"/>
  <c r="BA1051" i="187"/>
  <c r="BA1050" i="187"/>
  <c r="BA1049" i="187"/>
  <c r="BA1048" i="187"/>
  <c r="BA1047" i="187"/>
  <c r="BA1046" i="187"/>
  <c r="BA1045" i="187"/>
  <c r="BA1044" i="187"/>
  <c r="BA1043" i="187"/>
  <c r="BA1042" i="187"/>
  <c r="BA1041" i="187"/>
  <c r="BA1039" i="187"/>
  <c r="BA1038" i="187"/>
  <c r="BA1037" i="187"/>
  <c r="BA1036" i="187"/>
  <c r="BA1035" i="187"/>
  <c r="BA1034" i="187"/>
  <c r="BA1033" i="187"/>
  <c r="BA1032" i="187"/>
  <c r="BA1031" i="187"/>
  <c r="BA1030" i="187"/>
  <c r="BA1029" i="187"/>
  <c r="BA1028" i="187"/>
  <c r="BA1027" i="187"/>
  <c r="BA1026" i="187"/>
  <c r="BA1025" i="187"/>
  <c r="BA1024" i="187"/>
  <c r="BA1023" i="187"/>
  <c r="BA1022" i="187"/>
  <c r="BA1021" i="187"/>
  <c r="BA1020" i="187"/>
  <c r="BA1019" i="187"/>
  <c r="BA1018" i="187"/>
  <c r="BA1017" i="187"/>
  <c r="BA1016" i="187"/>
  <c r="BA1015" i="187"/>
  <c r="BA1014" i="187"/>
  <c r="BA1013" i="187"/>
  <c r="BA1012" i="187"/>
  <c r="BA1011" i="187"/>
  <c r="BA1010" i="187"/>
  <c r="BA1009" i="187"/>
  <c r="BA1008" i="187"/>
  <c r="BA1007" i="187"/>
  <c r="BA1006" i="187"/>
  <c r="BA1005" i="187"/>
  <c r="BA1004" i="187"/>
  <c r="BA1003" i="187"/>
  <c r="BA1002" i="187"/>
  <c r="BA1001" i="187"/>
  <c r="BA1000" i="187"/>
  <c r="BA999" i="187"/>
  <c r="BA998" i="187"/>
  <c r="BA997" i="187"/>
  <c r="P34" i="187"/>
  <c r="V34" i="187"/>
  <c r="W34" i="187"/>
  <c r="J34" i="187"/>
  <c r="E34" i="187"/>
  <c r="K34" i="187"/>
  <c r="Y34" i="187"/>
  <c r="P33" i="187"/>
  <c r="V33" i="187"/>
  <c r="W33" i="187"/>
  <c r="E33" i="187"/>
  <c r="J33" i="187"/>
  <c r="K33" i="187"/>
  <c r="Y33" i="187"/>
  <c r="BA1061" i="186"/>
  <c r="BA1060" i="186"/>
  <c r="BA1059" i="186"/>
  <c r="BA1058" i="186"/>
  <c r="BA1057" i="186"/>
  <c r="BA1056" i="186"/>
  <c r="BA1055" i="186"/>
  <c r="BA1054" i="186"/>
  <c r="BA1053" i="186"/>
  <c r="BA1052" i="186"/>
  <c r="BA1051" i="186"/>
  <c r="BA1050" i="186"/>
  <c r="BA1049" i="186"/>
  <c r="BA1048" i="186"/>
  <c r="BA1047" i="186"/>
  <c r="BA1046" i="186"/>
  <c r="BA1045" i="186"/>
  <c r="BA1044" i="186"/>
  <c r="BA1043" i="186"/>
  <c r="BA1042" i="186"/>
  <c r="BA1041" i="186"/>
  <c r="BA1040" i="186"/>
  <c r="BA1039" i="186"/>
  <c r="BA1038" i="186"/>
  <c r="BA1037" i="186"/>
  <c r="BA1036" i="186"/>
  <c r="BA1034" i="186"/>
  <c r="BA1033" i="186"/>
  <c r="BA1032" i="186"/>
  <c r="BA1031" i="186"/>
  <c r="BA1030" i="186"/>
  <c r="BA1029" i="186"/>
  <c r="BA1028" i="186"/>
  <c r="BA1027" i="186"/>
  <c r="BA1026" i="186"/>
  <c r="BA1025" i="186"/>
  <c r="BA1024" i="186"/>
  <c r="BA1023" i="186"/>
  <c r="BA1022" i="186"/>
  <c r="BA1021" i="186"/>
  <c r="BA1020" i="186"/>
  <c r="BA1019" i="186"/>
  <c r="BA1018" i="186"/>
  <c r="BA1017" i="186"/>
  <c r="BA1016" i="186"/>
  <c r="BA1015" i="186"/>
  <c r="BA1014" i="186"/>
  <c r="BA1013" i="186"/>
  <c r="BA1012" i="186"/>
  <c r="BA1011" i="186"/>
  <c r="BA1010" i="186"/>
  <c r="BA1009" i="186"/>
  <c r="BA1008" i="186"/>
  <c r="BA1007" i="186"/>
  <c r="BA1006" i="186"/>
  <c r="BA1005" i="186"/>
  <c r="BA1004" i="186"/>
  <c r="BA1003" i="186"/>
  <c r="BA1002" i="186"/>
  <c r="BA1001" i="186"/>
  <c r="BA1000" i="186"/>
  <c r="BA999" i="186"/>
  <c r="BA998" i="186"/>
  <c r="BA997" i="186"/>
  <c r="BA996" i="186"/>
  <c r="BA995" i="186"/>
  <c r="BA994" i="186"/>
  <c r="BA993" i="186"/>
  <c r="BA992" i="186"/>
  <c r="P31" i="186"/>
  <c r="V31" i="186"/>
  <c r="W31" i="186"/>
  <c r="J31" i="186"/>
  <c r="D31" i="186"/>
  <c r="E31" i="186"/>
  <c r="K31" i="186"/>
  <c r="P30" i="186"/>
  <c r="V30" i="186"/>
  <c r="W30" i="186"/>
  <c r="E30" i="186"/>
  <c r="J30" i="186"/>
  <c r="K30" i="186"/>
  <c r="Y30" i="186"/>
  <c r="BA1071" i="185"/>
  <c r="BA1070" i="185"/>
  <c r="BA1069" i="185"/>
  <c r="BA1068" i="185"/>
  <c r="BA1067" i="185"/>
  <c r="BA1066" i="185"/>
  <c r="BA1065" i="185"/>
  <c r="BA1064" i="185"/>
  <c r="BA1063" i="185"/>
  <c r="BA1062" i="185"/>
  <c r="BA1061" i="185"/>
  <c r="BA1060" i="185"/>
  <c r="BA1059" i="185"/>
  <c r="BA1058" i="185"/>
  <c r="BA1057" i="185"/>
  <c r="BA1056" i="185"/>
  <c r="BA1055" i="185"/>
  <c r="BA1054" i="185"/>
  <c r="BA1053" i="185"/>
  <c r="BA1052" i="185"/>
  <c r="BA1051" i="185"/>
  <c r="BA1050" i="185"/>
  <c r="BA1049" i="185"/>
  <c r="BA1048" i="185"/>
  <c r="BA1047" i="185"/>
  <c r="BA1046" i="185"/>
  <c r="BA1044" i="185"/>
  <c r="BA1043" i="185"/>
  <c r="BA1042" i="185"/>
  <c r="BA1041" i="185"/>
  <c r="BA1040" i="185"/>
  <c r="BA1039" i="185"/>
  <c r="BA1038" i="185"/>
  <c r="BA1037" i="185"/>
  <c r="BA1036" i="185"/>
  <c r="BA1035" i="185"/>
  <c r="BA1034" i="185"/>
  <c r="BA1033" i="185"/>
  <c r="BA1032" i="185"/>
  <c r="BA1031" i="185"/>
  <c r="BA1030" i="185"/>
  <c r="BA1029" i="185"/>
  <c r="BA1028" i="185"/>
  <c r="BA1027" i="185"/>
  <c r="BA1026" i="185"/>
  <c r="BA1025" i="185"/>
  <c r="BA1024" i="185"/>
  <c r="BA1023" i="185"/>
  <c r="BA1022" i="185"/>
  <c r="BA1021" i="185"/>
  <c r="BA1020" i="185"/>
  <c r="BA1019" i="185"/>
  <c r="BA1018" i="185"/>
  <c r="BA1017" i="185"/>
  <c r="BA1016" i="185"/>
  <c r="BA1015" i="185"/>
  <c r="BA1014" i="185"/>
  <c r="BA1013" i="185"/>
  <c r="BA1012" i="185"/>
  <c r="BA1011" i="185"/>
  <c r="BA1010" i="185"/>
  <c r="BA1009" i="185"/>
  <c r="BA1008" i="185"/>
  <c r="BA1007" i="185"/>
  <c r="BA1006" i="185"/>
  <c r="BA1005" i="185"/>
  <c r="BA1004" i="185"/>
  <c r="BA1003" i="185"/>
  <c r="BA1002" i="185"/>
  <c r="V39" i="185"/>
  <c r="P39" i="185"/>
  <c r="J39" i="185"/>
  <c r="E39" i="185"/>
  <c r="T38" i="185"/>
  <c r="R38" i="185"/>
  <c r="P38" i="185"/>
  <c r="J38" i="185"/>
  <c r="E38" i="185"/>
  <c r="BA1087" i="184"/>
  <c r="BA1086" i="184"/>
  <c r="BA1085" i="184"/>
  <c r="BA1084" i="184"/>
  <c r="BA1083" i="184"/>
  <c r="BA1082" i="184"/>
  <c r="BA1081" i="184"/>
  <c r="BA1080" i="184"/>
  <c r="BA1079" i="184"/>
  <c r="BA1078" i="184"/>
  <c r="BA1077" i="184"/>
  <c r="BA1076" i="184"/>
  <c r="BA1075" i="184"/>
  <c r="BA1074" i="184"/>
  <c r="BA1073" i="184"/>
  <c r="BA1072" i="184"/>
  <c r="BA1071" i="184"/>
  <c r="BA1070" i="184"/>
  <c r="BA1069" i="184"/>
  <c r="BA1068" i="184"/>
  <c r="BA1067" i="184"/>
  <c r="BA1066" i="184"/>
  <c r="BA1065" i="184"/>
  <c r="BA1064" i="184"/>
  <c r="BA1063" i="184"/>
  <c r="BA1062" i="184"/>
  <c r="BA1060" i="184"/>
  <c r="BA1059" i="184"/>
  <c r="BA1058" i="184"/>
  <c r="BA1057" i="184"/>
  <c r="BA1056" i="184"/>
  <c r="BA1055" i="184"/>
  <c r="BA1054" i="184"/>
  <c r="BA1053" i="184"/>
  <c r="BA1052" i="184"/>
  <c r="BA1051" i="184"/>
  <c r="BA1050" i="184"/>
  <c r="BA1049" i="184"/>
  <c r="BA1048" i="184"/>
  <c r="BA1047" i="184"/>
  <c r="BA1046" i="184"/>
  <c r="BA1045" i="184"/>
  <c r="BA1044" i="184"/>
  <c r="BA1043" i="184"/>
  <c r="BA1042" i="184"/>
  <c r="BA1041" i="184"/>
  <c r="BA1040" i="184"/>
  <c r="BA1039" i="184"/>
  <c r="BA1038" i="184"/>
  <c r="BA1037" i="184"/>
  <c r="BA1036" i="184"/>
  <c r="BA1035" i="184"/>
  <c r="BA1034" i="184"/>
  <c r="BA1033" i="184"/>
  <c r="BA1032" i="184"/>
  <c r="BA1031" i="184"/>
  <c r="BA1030" i="184"/>
  <c r="BA1029" i="184"/>
  <c r="BA1028" i="184"/>
  <c r="BA1027" i="184"/>
  <c r="BA1026" i="184"/>
  <c r="BA1025" i="184"/>
  <c r="BA1024" i="184"/>
  <c r="BA1023" i="184"/>
  <c r="BA1022" i="184"/>
  <c r="BA1021" i="184"/>
  <c r="BA1020" i="184"/>
  <c r="BA1019" i="184"/>
  <c r="BA1018" i="184"/>
  <c r="V55" i="184"/>
  <c r="P55" i="184"/>
  <c r="W55" i="184"/>
  <c r="J55" i="184"/>
  <c r="E55" i="184"/>
  <c r="K55" i="184"/>
  <c r="Y55" i="184"/>
  <c r="P54" i="184"/>
  <c r="V54" i="184"/>
  <c r="W54" i="184"/>
  <c r="J54" i="184"/>
  <c r="E54" i="184"/>
  <c r="K54" i="184"/>
  <c r="L90" i="182"/>
  <c r="L30" i="183"/>
  <c r="L29" i="183"/>
  <c r="BA1062" i="183"/>
  <c r="BA1061" i="183"/>
  <c r="BA1060" i="183"/>
  <c r="BA1059" i="183"/>
  <c r="BA1058" i="183"/>
  <c r="BA1057" i="183"/>
  <c r="BA1056" i="183"/>
  <c r="BA1055" i="183"/>
  <c r="BA1054" i="183"/>
  <c r="BA1053" i="183"/>
  <c r="BA1052" i="183"/>
  <c r="BA1051" i="183"/>
  <c r="BA1050" i="183"/>
  <c r="BA1049" i="183"/>
  <c r="BA1048" i="183"/>
  <c r="BA1047" i="183"/>
  <c r="BA1046" i="183"/>
  <c r="BA1045" i="183"/>
  <c r="BA1044" i="183"/>
  <c r="BA1043" i="183"/>
  <c r="BA1042" i="183"/>
  <c r="BA1041" i="183"/>
  <c r="BA1040" i="183"/>
  <c r="BA1039" i="183"/>
  <c r="BA1038" i="183"/>
  <c r="BA1037" i="183"/>
  <c r="BA1035" i="183"/>
  <c r="BA1034" i="183"/>
  <c r="BA1033" i="183"/>
  <c r="BA1032" i="183"/>
  <c r="BA1031" i="183"/>
  <c r="BA1030" i="183"/>
  <c r="BA1029" i="183"/>
  <c r="BA1028" i="183"/>
  <c r="BA1027" i="183"/>
  <c r="BA1026" i="183"/>
  <c r="BA1025" i="183"/>
  <c r="BA1024" i="183"/>
  <c r="BA1023" i="183"/>
  <c r="BA1022" i="183"/>
  <c r="BA1021" i="183"/>
  <c r="BA1020" i="183"/>
  <c r="BA1019" i="183"/>
  <c r="BA1018" i="183"/>
  <c r="BA1017" i="183"/>
  <c r="BA1016" i="183"/>
  <c r="BA1015" i="183"/>
  <c r="BA1014" i="183"/>
  <c r="BA1013" i="183"/>
  <c r="BA1012" i="183"/>
  <c r="BA1011" i="183"/>
  <c r="BA1010" i="183"/>
  <c r="BA1009" i="183"/>
  <c r="BA1008" i="183"/>
  <c r="BA1007" i="183"/>
  <c r="BA1006" i="183"/>
  <c r="BA1005" i="183"/>
  <c r="BA1004" i="183"/>
  <c r="BA1003" i="183"/>
  <c r="BA1002" i="183"/>
  <c r="BA1001" i="183"/>
  <c r="BA1000" i="183"/>
  <c r="BA999" i="183"/>
  <c r="BA998" i="183"/>
  <c r="BA997" i="183"/>
  <c r="BA996" i="183"/>
  <c r="BA995" i="183"/>
  <c r="BA994" i="183"/>
  <c r="BA993" i="183"/>
  <c r="V30" i="183"/>
  <c r="P30" i="183"/>
  <c r="J30" i="183"/>
  <c r="E30" i="183"/>
  <c r="T29" i="183"/>
  <c r="R29" i="183"/>
  <c r="P29" i="183"/>
  <c r="J29" i="183"/>
  <c r="E29" i="183"/>
  <c r="T90" i="182"/>
  <c r="R90" i="182"/>
  <c r="V38" i="185"/>
  <c r="W38" i="185"/>
  <c r="K39" i="185"/>
  <c r="W39" i="185"/>
  <c r="Y39" i="185"/>
  <c r="K38" i="185"/>
  <c r="Y54" i="184"/>
  <c r="K29" i="183"/>
  <c r="V29" i="183"/>
  <c r="W29" i="183"/>
  <c r="Y29" i="183"/>
  <c r="W30" i="183"/>
  <c r="K30" i="183"/>
  <c r="Y38" i="185"/>
  <c r="Y30" i="183"/>
  <c r="W47" i="182"/>
  <c r="W46" i="182"/>
  <c r="BA1123" i="182"/>
  <c r="BA1122" i="182"/>
  <c r="BA1121" i="182"/>
  <c r="BA1120" i="182"/>
  <c r="BA1119" i="182"/>
  <c r="BA1118" i="182"/>
  <c r="BA1117" i="182"/>
  <c r="BA1116" i="182"/>
  <c r="BA1115" i="182"/>
  <c r="BA1114" i="182"/>
  <c r="BA1113" i="182"/>
  <c r="BA1112" i="182"/>
  <c r="BA1111" i="182"/>
  <c r="BA1110" i="182"/>
  <c r="BA1109" i="182"/>
  <c r="BA1108" i="182"/>
  <c r="BA1107" i="182"/>
  <c r="BA1106" i="182"/>
  <c r="BA1105" i="182"/>
  <c r="BA1104" i="182"/>
  <c r="BA1103" i="182"/>
  <c r="BA1102" i="182"/>
  <c r="BA1101" i="182"/>
  <c r="BA1100" i="182"/>
  <c r="BA1099" i="182"/>
  <c r="BA1098" i="182"/>
  <c r="BA1096" i="182"/>
  <c r="BA1095" i="182"/>
  <c r="BA1094" i="182"/>
  <c r="BA1093" i="182"/>
  <c r="BA1092" i="182"/>
  <c r="BA1091" i="182"/>
  <c r="BA1090" i="182"/>
  <c r="BA1089" i="182"/>
  <c r="BA1088" i="182"/>
  <c r="BA1087" i="182"/>
  <c r="BA1086" i="182"/>
  <c r="BA1085" i="182"/>
  <c r="BA1084" i="182"/>
  <c r="BA1083" i="182"/>
  <c r="BA1082" i="182"/>
  <c r="BA1081" i="182"/>
  <c r="BA1080" i="182"/>
  <c r="BA1079" i="182"/>
  <c r="BA1078" i="182"/>
  <c r="BA1077" i="182"/>
  <c r="BA1076" i="182"/>
  <c r="BA1075" i="182"/>
  <c r="BA1074" i="182"/>
  <c r="BA1073" i="182"/>
  <c r="BA1072" i="182"/>
  <c r="BA1071" i="182"/>
  <c r="BA1070" i="182"/>
  <c r="BA1069" i="182"/>
  <c r="BA1068" i="182"/>
  <c r="BA1067" i="182"/>
  <c r="BA1066" i="182"/>
  <c r="BA1065" i="182"/>
  <c r="BA1064" i="182"/>
  <c r="BA1063" i="182"/>
  <c r="BA1062" i="182"/>
  <c r="BA1061" i="182"/>
  <c r="BA1060" i="182"/>
  <c r="BA1059" i="182"/>
  <c r="BA1058" i="182"/>
  <c r="BA1057" i="182"/>
  <c r="BA1056" i="182"/>
  <c r="BA1055" i="182"/>
  <c r="BA1054" i="182"/>
  <c r="P91" i="182"/>
  <c r="V91" i="182"/>
  <c r="W91" i="182"/>
  <c r="J91" i="182"/>
  <c r="E91" i="182"/>
  <c r="P90" i="182"/>
  <c r="V90" i="182"/>
  <c r="E90" i="182"/>
  <c r="J90" i="182"/>
  <c r="W90" i="182"/>
  <c r="K91" i="182"/>
  <c r="Y91" i="182"/>
  <c r="K90" i="182"/>
  <c r="Y90" i="182"/>
</calcChain>
</file>

<file path=xl/comments1.xml><?xml version="1.0" encoding="utf-8"?>
<comments xmlns="http://schemas.openxmlformats.org/spreadsheetml/2006/main">
  <authors>
    <author>MAGGGY</author>
  </authors>
  <commentList>
    <comment ref="R28" authorId="0">
      <text>
        <r>
          <rPr>
            <b/>
            <sz val="9"/>
            <color indexed="81"/>
            <rFont val="Tahoma"/>
            <family val="2"/>
          </rPr>
          <t>MAGGGY:</t>
        </r>
        <r>
          <rPr>
            <sz val="9"/>
            <color indexed="81"/>
            <rFont val="Tahoma"/>
            <family val="2"/>
          </rPr>
          <t xml:space="preserve">
</t>
        </r>
      </text>
    </comment>
  </commentList>
</comments>
</file>

<file path=xl/comments2.xml><?xml version="1.0" encoding="utf-8"?>
<comments xmlns="http://schemas.openxmlformats.org/spreadsheetml/2006/main">
  <authors>
    <author>MAGGGY</author>
  </authors>
  <commentList>
    <comment ref="R25" authorId="0">
      <text>
        <r>
          <rPr>
            <b/>
            <sz val="9"/>
            <color indexed="81"/>
            <rFont val="Tahoma"/>
            <family val="2"/>
          </rPr>
          <t>MAGGGY:</t>
        </r>
        <r>
          <rPr>
            <sz val="9"/>
            <color indexed="81"/>
            <rFont val="Tahoma"/>
            <family val="2"/>
          </rPr>
          <t xml:space="preserve">
</t>
        </r>
      </text>
    </comment>
  </commentList>
</comments>
</file>

<file path=xl/comments3.xml><?xml version="1.0" encoding="utf-8"?>
<comments xmlns="http://schemas.openxmlformats.org/spreadsheetml/2006/main">
  <authors>
    <author>CES</author>
  </authors>
  <commentList>
    <comment ref="W45" authorId="0">
      <text>
        <r>
          <rPr>
            <sz val="9"/>
            <color indexed="81"/>
            <rFont val="Tahoma"/>
            <family val="2"/>
          </rPr>
          <t xml:space="preserve">6 eventos de F.I en DH con 596 Asistentes, 14 Conferencias en D.H con 2,399 Asistentes. Total Eventos 20
Participantes 2,995
</t>
        </r>
      </text>
    </comment>
  </commentList>
</comments>
</file>

<file path=xl/comments4.xml><?xml version="1.0" encoding="utf-8"?>
<comments xmlns="http://schemas.openxmlformats.org/spreadsheetml/2006/main">
  <authors>
    <author>MAGGGY</author>
  </authors>
  <commentList>
    <comment ref="R68" authorId="0">
      <text>
        <r>
          <rPr>
            <b/>
            <sz val="9"/>
            <color indexed="81"/>
            <rFont val="Tahoma"/>
            <family val="2"/>
          </rPr>
          <t>MAGGGY:</t>
        </r>
        <r>
          <rPr>
            <sz val="9"/>
            <color indexed="81"/>
            <rFont val="Tahoma"/>
            <family val="2"/>
          </rPr>
          <t xml:space="preserve">
</t>
        </r>
      </text>
    </comment>
  </commentList>
</comments>
</file>

<file path=xl/sharedStrings.xml><?xml version="1.0" encoding="utf-8"?>
<sst xmlns="http://schemas.openxmlformats.org/spreadsheetml/2006/main" count="20404" uniqueCount="2047">
  <si>
    <t>Estatal</t>
  </si>
  <si>
    <t>Federal</t>
  </si>
  <si>
    <t>Ramo 33</t>
  </si>
  <si>
    <t>Total</t>
  </si>
  <si>
    <t>Observaciones</t>
  </si>
  <si>
    <t>No aplica</t>
  </si>
  <si>
    <t>Programa presupuestario:</t>
  </si>
  <si>
    <t>PA02. Secretaría de Gobierno</t>
  </si>
  <si>
    <t>11. Contribuir al desarrollo democrático y cívico</t>
  </si>
  <si>
    <t>Finalidad:</t>
  </si>
  <si>
    <t>1. Gobierno</t>
  </si>
  <si>
    <t>Función:</t>
  </si>
  <si>
    <t>1.3 Coordinación de la Política de Gobierno</t>
  </si>
  <si>
    <t>Subfunción:</t>
  </si>
  <si>
    <t>1.3.2 Política Interior</t>
  </si>
  <si>
    <t>5. Morelos Transparente y con Democracia Participativa</t>
  </si>
  <si>
    <t>Objetivo:</t>
  </si>
  <si>
    <t>5.15 Dialogar permanentemente con los poderes públicos y municipios.</t>
  </si>
  <si>
    <t>Programa:</t>
  </si>
  <si>
    <t xml:space="preserve">Porcentaje de reuniones realizadas con el Gabinete Legal y Ampliado  </t>
  </si>
  <si>
    <t>Mide la proporción de reuniones realizadas con el Gabinete Legal y Ampliado con relación a las reuniones programadas.</t>
  </si>
  <si>
    <t>Gestión</t>
  </si>
  <si>
    <t>Ascendente</t>
  </si>
  <si>
    <t>Eficacia</t>
  </si>
  <si>
    <t>Unidad de medida</t>
  </si>
  <si>
    <t>Línea base</t>
  </si>
  <si>
    <t>Porcentaje</t>
  </si>
  <si>
    <t>1er. Trimestre</t>
  </si>
  <si>
    <t>2do. Trimestre</t>
  </si>
  <si>
    <t>3er. Trimestre</t>
  </si>
  <si>
    <t>4to. Trimestre</t>
  </si>
  <si>
    <t>Procentaje de sesiones realizadas en los organismos descentralizados de la Secretaría de Gobierno para garantizar su correcta operación y cumplimiento de los objetivos</t>
  </si>
  <si>
    <t>Mide la proporción de sesiones realizadas de los organismos descentralizados en los organismos descentralizados de la Secretaría de Gobierno con relación a las sesiones programadas</t>
  </si>
  <si>
    <t>Otros prog. Fed.</t>
  </si>
  <si>
    <t>Función</t>
  </si>
  <si>
    <t>Subfunción</t>
  </si>
  <si>
    <t>Programa de Desarrollo de la Secretaría de Gobierno 2013-2018</t>
  </si>
  <si>
    <t>1. Morelos Seguro y Justo</t>
  </si>
  <si>
    <t>1.1 Garantizar la paz, la integridad física, los derechos y el patrimonio de los morelenses, en un marco de respeto a la ley y los derechos humanos.</t>
  </si>
  <si>
    <t>Tipo</t>
  </si>
  <si>
    <t>Sentido de la medición</t>
  </si>
  <si>
    <t>Dimensión</t>
  </si>
  <si>
    <t>Frecuencia de medición</t>
  </si>
  <si>
    <t>Programa Estatal de Seguridad Pública 2013-2018</t>
  </si>
  <si>
    <t>FINES</t>
  </si>
  <si>
    <t>E011. Participación social en la prevención de la violencia y del delito</t>
  </si>
  <si>
    <t>2. Desarrollo social</t>
  </si>
  <si>
    <t>1.1 Legislación</t>
  </si>
  <si>
    <t>1.1.1 Legislación</t>
  </si>
  <si>
    <t>Inversión</t>
  </si>
  <si>
    <t>2. Morelos con Inversión Social Para la Construcción de Ciudadanía</t>
  </si>
  <si>
    <t>1.2 Hacer más eficiente la investigación y persecución del delito con pleno respeto a los derechos humanos.</t>
  </si>
  <si>
    <t>Estratégico</t>
  </si>
  <si>
    <t>Eficiencia</t>
  </si>
  <si>
    <t>Valor absoluto</t>
  </si>
  <si>
    <t>Programa de Procuración de Justicia del Estado de Morelos 2013-2018</t>
  </si>
  <si>
    <t>1. Contribuir a mejorar la seguridad física y patrimonial de la población</t>
  </si>
  <si>
    <t>Secretaría de Hacienda</t>
  </si>
  <si>
    <t>E012. Combate al delito</t>
  </si>
  <si>
    <t>3. Desarrollo Económico</t>
  </si>
  <si>
    <t>1.2 Justicia</t>
  </si>
  <si>
    <t>1.1.2 Fiscalización</t>
  </si>
  <si>
    <t>3. Morelos Atractivo, Competitivo e Innovador</t>
  </si>
  <si>
    <t>1.3 Consolidar el Sistema de Seguridad y Justicia Penal de Corte Acusatorio Adversarial en el estado de Morelos.</t>
  </si>
  <si>
    <t>Descendente</t>
  </si>
  <si>
    <t>Bimestral</t>
  </si>
  <si>
    <t>Programa de Profesionalización.</t>
  </si>
  <si>
    <t>2. Contribuir a mejorar la procuración de justicia</t>
  </si>
  <si>
    <t>Secretaría de Economía</t>
  </si>
  <si>
    <t>E013. Reinserción social</t>
  </si>
  <si>
    <t>4. Otras no clasificadas en funciones anteriores</t>
  </si>
  <si>
    <t>1.2.1 Impartición de Justicia</t>
  </si>
  <si>
    <t>4. Morelos Verde y Sustentable</t>
  </si>
  <si>
    <t>1.4 Brindar protección especial a las víctimas u ofendidos del delito, para que les sea resarcido el daño moral y patrimonial.</t>
  </si>
  <si>
    <t>Calidad</t>
  </si>
  <si>
    <t>Programa Sectorial de Desarrollo Social 2013-2018</t>
  </si>
  <si>
    <t>3. Contribuir al fortalecimiento de capacidades para alcanzar el desarrollo social</t>
  </si>
  <si>
    <t>Secretaría de Desarrollo Agropecuario</t>
  </si>
  <si>
    <t>N014. Protección civil</t>
  </si>
  <si>
    <t>1.4 Relaciones Exteriores</t>
  </si>
  <si>
    <t>1.2.2 Procuración de Justicia</t>
  </si>
  <si>
    <t>1.5 Fomentar en la sociedad morelense la cultura del respeto a los derechos humanos.</t>
  </si>
  <si>
    <t>Economía</t>
  </si>
  <si>
    <t>Semestral</t>
  </si>
  <si>
    <t>Programa Sectorial de Educación 2013-2018</t>
  </si>
  <si>
    <t>Secretaría de Obras Públicas</t>
  </si>
  <si>
    <t>E015. Fortalecimiento institucional para la eficiencia policial</t>
  </si>
  <si>
    <t>1.5 Asuntos Financieros y Hacendarios</t>
  </si>
  <si>
    <t>1.2.3 Reclusión y Readaptación Social</t>
  </si>
  <si>
    <t>1.6 Consolidar al Instituto como un permanente impulsor de la cultura de la Protección Civil.</t>
  </si>
  <si>
    <t>Anual</t>
  </si>
  <si>
    <t>Programa Sectorial de Salud 2013-2018</t>
  </si>
  <si>
    <t>5. Contribuir al logro educativo en los niveles básico, medio superior, superior y posgrado en el marco de la Reforma Educativa</t>
  </si>
  <si>
    <t>Secretaría de Educación</t>
  </si>
  <si>
    <t>E021. Procuración de justicia</t>
  </si>
  <si>
    <t>1.6 Seguridad Nacional</t>
  </si>
  <si>
    <t>1.2.4 Derechos Humanos</t>
  </si>
  <si>
    <t>1.7 Organizar y administrar la Defensoría Pública.</t>
  </si>
  <si>
    <t>Índice</t>
  </si>
  <si>
    <t>Programa Sectorial de la Secretaría de Cultura 2013-2018</t>
  </si>
  <si>
    <t>Secretaría de Salud</t>
  </si>
  <si>
    <t>E031. Infraestructura social</t>
  </si>
  <si>
    <t>1.7 Asuntos de Orden Publico y de Seguridad Interior.</t>
  </si>
  <si>
    <t>1.3.1 Presidencia / Gubernatura</t>
  </si>
  <si>
    <t>2.1 Reducir las condiciones de pobreza, marginación y desigualdad de la población.</t>
  </si>
  <si>
    <t>Programa de Promoción y Desarrollo de la Cultura Física del Deporte</t>
  </si>
  <si>
    <t>1.8 Otros Servicios Generales</t>
  </si>
  <si>
    <t>2.2 Empoderar a las personas vulnerables en todos los ámbitos de la vida familiar, social y comunitaria.</t>
  </si>
  <si>
    <t>Programa Institucional del Instituto Morelense de la Juventud (2013-2018)</t>
  </si>
  <si>
    <t>8. Contribuir al crecimiento económico</t>
  </si>
  <si>
    <t>Secretaría de Administración</t>
  </si>
  <si>
    <t>2.1 Protección Ambiental</t>
  </si>
  <si>
    <t>1.3.3 Preservación y Cuidado del Patrimonio Público</t>
  </si>
  <si>
    <t>2.3 Mejorar el estilo de vida de la sociedad con prácticas saludables por medio del deporte.</t>
  </si>
  <si>
    <t>Programa Estatal de Innovación en la Economía 2013-2018.</t>
  </si>
  <si>
    <t>Secretaría de la Contraloría</t>
  </si>
  <si>
    <t>2.2 Vivienda y Servicios a la Comunidad</t>
  </si>
  <si>
    <t>1.3.4 Función Pública</t>
  </si>
  <si>
    <t>2.4 Mejorar las condiciones de los migrantes en tránsito y en lugares de destino, en términos de derechos humanos, particularmente jurídicos y de salud.</t>
  </si>
  <si>
    <t>Programa Sectorial de Desarrollo Agropecuario y Acuícola de Morelos 2013-2018</t>
  </si>
  <si>
    <t>Comisión Estatal de Seguridad Pública</t>
  </si>
  <si>
    <t>2.3 Salud</t>
  </si>
  <si>
    <t>1.3.5 Asuntos Jurídicos</t>
  </si>
  <si>
    <t>2.5 Mejorar las condiciones de vida de los pueblos y comunidades indígenas.</t>
  </si>
  <si>
    <t>Programa Sectorial de Innovación, Ciencia y Tecnología del Estado de Morelos 2013-2018</t>
  </si>
  <si>
    <t>Consejería Jurídica</t>
  </si>
  <si>
    <t>2.4 Recreación, Cultura y Otras Manifestaciones Sociales</t>
  </si>
  <si>
    <t>1.3.6 Organización de Procesos Electorales</t>
  </si>
  <si>
    <t>2.6 Mejorar el desempeño y asegurar la permanencia de niños y jóvenes en el sistema educativo.</t>
  </si>
  <si>
    <t>Programa de Estabilidad Laboral, Fomento al Empleo y a la Productividad 2013-2018</t>
  </si>
  <si>
    <t>12. Contribuir a mejorar el desempeño de la administración pública estatal y municipal</t>
  </si>
  <si>
    <t>Secretaría de Turismo</t>
  </si>
  <si>
    <t xml:space="preserve">K052. Modernización de las condiciones físicas y materiales para el fortalecimiento de la educación </t>
  </si>
  <si>
    <t>2.5 Educación</t>
  </si>
  <si>
    <t>1.3.7 Población</t>
  </si>
  <si>
    <t>2.7 Alcanzar una cobertura universal de la educación media superior.</t>
  </si>
  <si>
    <t>Programa Estatal de Turismo de Morelos 2013-2018</t>
  </si>
  <si>
    <t>2.6 Protección Social</t>
  </si>
  <si>
    <t>1.3.8 Territorio</t>
  </si>
  <si>
    <t>2.8 Incrementar la cobertura de la educación superior con sentido social y de progreso.</t>
  </si>
  <si>
    <t>Programa Institucional de Innovación, Ciencia y Tecnología.</t>
  </si>
  <si>
    <t>Secretaría del Trabajo</t>
  </si>
  <si>
    <t>2.7 Otros Asuntos Sociales</t>
  </si>
  <si>
    <t>1.3.9 Otros</t>
  </si>
  <si>
    <t>2.9 Incrementar la calidad de la educación superior en Morelos.</t>
  </si>
  <si>
    <t>Programa de Capacitación para y en el Empleo.</t>
  </si>
  <si>
    <t>Secretaría de Cultura</t>
  </si>
  <si>
    <t>G055. Normatividad y condiciones mínimas para el funcionamiento escolar</t>
  </si>
  <si>
    <t>3.1 Asuntos Económicos, Comerciales y Laborales en General</t>
  </si>
  <si>
    <t>1.4.1 Relaciones Exteriores</t>
  </si>
  <si>
    <t>2.10 Construir una política de Estado para los estudios de posgrado en Morelos.</t>
  </si>
  <si>
    <t>Programa de Modernización y Tecnificación de las Zonas Agrícolas.</t>
  </si>
  <si>
    <t>Secretaría de Desarrollo Sustentable</t>
  </si>
  <si>
    <t>3.2 Agropecuaria, Silvicultura, Pesca y Caza</t>
  </si>
  <si>
    <t>1.5.1 Asuntos Financieros</t>
  </si>
  <si>
    <t>2.11 Garantizar el derecho a la salud.</t>
  </si>
  <si>
    <t>Programa de Pueblos Mágicos.</t>
  </si>
  <si>
    <t>Secretaría de Innovación, Ciencia y Tecnología</t>
  </si>
  <si>
    <t>E061. Rectoría del Sistema de Salud</t>
  </si>
  <si>
    <t>3.3 Combustibles y Energía</t>
  </si>
  <si>
    <t>1.5.2 Asuntos Hacendarios</t>
  </si>
  <si>
    <t>2.12 Abatir las enfermedades infectocontagiosas y las enfermedades crónicas degenerativas, con oportunidad y sin vulnerar sus derechos en el mejoramiento de su estado de salud.</t>
  </si>
  <si>
    <t>Programa para el Desarrollo del Turismo de Naturaleza.</t>
  </si>
  <si>
    <t>Secretaría de Movilidad y Transporte</t>
  </si>
  <si>
    <t>E062. Provisión de servicios de salud</t>
  </si>
  <si>
    <t>3.4 Minería, Manufacturas y Construcción</t>
  </si>
  <si>
    <t>1.6.1 Defensa</t>
  </si>
  <si>
    <t>2.13 Abatir la mortalidad infantil y materna.</t>
  </si>
  <si>
    <t>Programa de fortalecimiento de las relaciones laborales entre patrones y trabajadores, tanto en entidades públicas como privadas del estado de Morelos.</t>
  </si>
  <si>
    <t xml:space="preserve">E063. Aseguramiento para la provisión de servicios de salud </t>
  </si>
  <si>
    <t>3.5 Transporte</t>
  </si>
  <si>
    <t>1.6.2 Marina</t>
  </si>
  <si>
    <t>2.14 Promover el bienestar de las familias socialmente vulnerables para mejorar su calidad de vida.</t>
  </si>
  <si>
    <t>Programa de promoción y difusión de la cultura de la conciliación.</t>
  </si>
  <si>
    <t>E064. Salud materno infantil</t>
  </si>
  <si>
    <t>3.6 Comunicaciones</t>
  </si>
  <si>
    <t>1.6.3 Inteligencia para la Preservación de la Seguridad Nacional</t>
  </si>
  <si>
    <t xml:space="preserve">2.15 Mejorar la nutrición adecuada de niños y niñas y de la población vulnerable. </t>
  </si>
  <si>
    <t>Programa de capacitación, vinculación y generación de empleos.</t>
  </si>
  <si>
    <t xml:space="preserve">E065. Enfermedades transmisibles </t>
  </si>
  <si>
    <t>3.7 Turismo</t>
  </si>
  <si>
    <t>1.7.1 Policía</t>
  </si>
  <si>
    <t>2.16 Proteger a la población contra la exposición a riesgos sanitarios.</t>
  </si>
  <si>
    <t>Programa Estatal el Desarrollo Sustentable 2013-2018</t>
  </si>
  <si>
    <t>E066. Enfermedades crónico degenerativas</t>
  </si>
  <si>
    <t>3.8 Ciencia, Tecnología e Innovación</t>
  </si>
  <si>
    <t>1.7.2 Protección Civil</t>
  </si>
  <si>
    <t>2.17 Garantizar los derechos culturales en el estado de Morelos.</t>
  </si>
  <si>
    <t>Programa Estatal Hídrico 2013-2018</t>
  </si>
  <si>
    <t>E067. Accidentes, adicciones y violencia</t>
  </si>
  <si>
    <t>3.9 Otras Industrias y Otros Asuntos Económicos</t>
  </si>
  <si>
    <t>1.7.3 Otros Asuntos de Orden Público y Seguridad</t>
  </si>
  <si>
    <t>3.1 Fortalecer el mercado interno de la Entidad.</t>
  </si>
  <si>
    <t>Programa Estatal de Desarrollo del Transporte</t>
  </si>
  <si>
    <t xml:space="preserve">E071. Desarrollo cultural comunitario </t>
  </si>
  <si>
    <t>4.1 Transacciones de la Deuda Publica/ Costo Financiero de la Deuda</t>
  </si>
  <si>
    <t>1.7.4 Sistema Nacional de Seguridad Pública</t>
  </si>
  <si>
    <t>3.2 Incrementar la productividad y competitividad de Morelos.</t>
  </si>
  <si>
    <t>Programa hídrico para el desarrollo humano e impulsor de la competitividad.</t>
  </si>
  <si>
    <t>Oficina_de_la_Gubernatura</t>
  </si>
  <si>
    <t>E072. Fomento cultural de las artes</t>
  </si>
  <si>
    <t>4.2 Transferencias, Participaciones y Aportaciones Entre Diferentes Niveles y Ordenes de Gobierno</t>
  </si>
  <si>
    <t>1.8.1 Servicios Registrales, Administrativos y Patrimoniales</t>
  </si>
  <si>
    <t>3.3 Garantizar la Seguridad Agroalimentaria.</t>
  </si>
  <si>
    <t>Programa de Uso Sustentable del Agua.</t>
  </si>
  <si>
    <t>E073. Patrimonio e Infraestructura cultural</t>
  </si>
  <si>
    <t>4.3 Saneamiento del Sistema Financiero</t>
  </si>
  <si>
    <t>1.8.2 Servicios Estadísticos</t>
  </si>
  <si>
    <t>3.4 Ampliar las oportunidades económicas de las cadenas productivas en el Sector Primario.</t>
  </si>
  <si>
    <t>Programa de Saneamiento Integral de las Cuencas Hidrológicas.</t>
  </si>
  <si>
    <t>Hacienda</t>
  </si>
  <si>
    <t>F081. Desarrollo y promoción turística</t>
  </si>
  <si>
    <t>4.4 Adeudos de Ejercicios Fiscales Anteriores</t>
  </si>
  <si>
    <t>1.8.3 Servicios de Comunicación y Medios</t>
  </si>
  <si>
    <t>3.5 Consolidar la investigación científica, social, humanística y su potencial aplicación para alcanzar una sociedad sustentable.</t>
  </si>
  <si>
    <t>Programa de Protección de la Población Contra Riesgos Hidráulicos.</t>
  </si>
  <si>
    <t>1.8.4 Acceso a la Información Pública Gubernamental</t>
  </si>
  <si>
    <t>3.6 Fortalecer la competitividad de las empresas de la entidad mediante la aplicación de la ciencia, el desarrollo tecnológico y la innovación.</t>
  </si>
  <si>
    <t>Programa de Saneamiento del Río Apatlaco.</t>
  </si>
  <si>
    <t>Obras_Públicas</t>
  </si>
  <si>
    <t>Agropecuario</t>
  </si>
  <si>
    <t>E083. Seguridad alimentaria</t>
  </si>
  <si>
    <t>1.8.5 Otros</t>
  </si>
  <si>
    <t xml:space="preserve">3.7 Fomentar la cultura científico-tecnológica y de innovación en la población, a fin de que esta desarrolle sus capacidades y cuente con mayores herramientas que incrementen su competitividad. </t>
  </si>
  <si>
    <t>Programa de Saneamiento del Lago de Tequesquitengo y reforestación de la zona.</t>
  </si>
  <si>
    <t xml:space="preserve">F084. Fomento para la innovación, ciencia y tecnología </t>
  </si>
  <si>
    <t>2.1.1 Ordenación de Desechos</t>
  </si>
  <si>
    <t>3.8 Facilitar el uso de herramientas tecnológicas para promover el trabajo en red, coordinado e informado de la administración pública para una mejor toma de decisiones.</t>
  </si>
  <si>
    <t>Programa de Saneamiento del Río Cuautla.</t>
  </si>
  <si>
    <t>Educación</t>
  </si>
  <si>
    <t>P111. Gobernabilidad</t>
  </si>
  <si>
    <t>2.1.2 Administración del Agua</t>
  </si>
  <si>
    <t>3.9 Promover la operación de políticas públicas que apoyen la generación de empleos.</t>
  </si>
  <si>
    <t>Programa de Protección a Centros de Población en el Río Yautepec.</t>
  </si>
  <si>
    <t>6. Contribuir a garantizar el derecho a la salud mediante el mantenimiento y mejoramiento de la salud integral de la población </t>
  </si>
  <si>
    <t>Salud</t>
  </si>
  <si>
    <t xml:space="preserve">E112. Derechos Humanos, Indígenas y Equidad de Género </t>
  </si>
  <si>
    <t>2.1.3 Ordenación de Aguas Residuales, Drenaje y Alcantarillado</t>
  </si>
  <si>
    <t>3.10 Fortalecer la prevención de conflictos en materia del trabajo.</t>
  </si>
  <si>
    <t>Programa de Uso eficiente del agua en el Río Amatzinac.</t>
  </si>
  <si>
    <t>7. Contribuir a garantizar los derechos culturales</t>
  </si>
  <si>
    <t>PA14. Comisión Estatal de Seguridad Pública</t>
  </si>
  <si>
    <t>E092. Seguridad laboral</t>
  </si>
  <si>
    <t>2.1.4 Reducción de la Contaminación</t>
  </si>
  <si>
    <t>3.11 Eficientar la actividad jurisdiccional para abatir el número de procesos y conflictos entre el Estado y sus trabajadores.</t>
  </si>
  <si>
    <t>Programa de Protección a Centros de Población en el Río Chalma-Tembembe.</t>
  </si>
  <si>
    <t>Administración</t>
  </si>
  <si>
    <t>2.1.5 Protección de la Diversidad Biológica y del Paisaje</t>
  </si>
  <si>
    <t>3.12 Impulsar y fortalecer la competitividad, promoción y los servicios de los destinos turísticos del estado de Morelos.</t>
  </si>
  <si>
    <t>Programa de Recuperación del Acuífero de Tepalcingo-Axochiapan.</t>
  </si>
  <si>
    <t>Contraloría</t>
  </si>
  <si>
    <t>2.1.6 Otros de Protección Ambiental</t>
  </si>
  <si>
    <t>3.13 Impulsar y Fortalecer la Planeación, Desarrollo y Fomento Turístico del Estado de Morelos.</t>
  </si>
  <si>
    <t>Programa de Abastecimiento de agua potable a los municipios de los Altos de Morelos.</t>
  </si>
  <si>
    <t>Desarrollo_Social</t>
  </si>
  <si>
    <t>PA09. Fiscalía General del Estado de Morelos</t>
  </si>
  <si>
    <t>Consejería_Jurídica</t>
  </si>
  <si>
    <t xml:space="preserve">E103. Capacitación, educación y participación ambiental para la sustentabilidad </t>
  </si>
  <si>
    <t>2.2.1 Urbanización</t>
  </si>
  <si>
    <t>3.14 Consolidar la infraestructura física del estado a través de obra pública.</t>
  </si>
  <si>
    <t>Programa de Abastecimiento de agua potable en los municipios del oriente.</t>
  </si>
  <si>
    <t>Turismo</t>
  </si>
  <si>
    <t>2.2.2 Desarrollo Comunitario</t>
  </si>
  <si>
    <t>4.1 Propiciar la participación ciudadana corresponsable y vinculante.</t>
  </si>
  <si>
    <t>Programa de Modernización del distrito de riego 016 del estado de Morelos.</t>
  </si>
  <si>
    <t xml:space="preserve">E105. Reducción y restitución del impacto ambiental de las actividades humanas </t>
  </si>
  <si>
    <t>2.2.3 Abastecimiento de Agua</t>
  </si>
  <si>
    <t>4.2 Ordenar y eficientar el crecimiento urbano y la inversión productiva.</t>
  </si>
  <si>
    <t>Fortalecimiento de las Finanzas Públicas 2013-2018</t>
  </si>
  <si>
    <t>Trabajo</t>
  </si>
  <si>
    <t>P106. Planificación de la gestión sustentable</t>
  </si>
  <si>
    <t>2.2.4 Alumbrado Público</t>
  </si>
  <si>
    <t>4.3 Reducir y revertir el impacto ambiental de las actividades humanas.</t>
  </si>
  <si>
    <t>Programa de Transparencia y Rendición de Cuentas.</t>
  </si>
  <si>
    <t>Cultura</t>
  </si>
  <si>
    <t>PA17. Secretaría de Desarrollo Social</t>
  </si>
  <si>
    <t>2.2.5 Vivienda</t>
  </si>
  <si>
    <t>4.4 Planificar la gestión sustentable de los ecosistemas.</t>
  </si>
  <si>
    <t>Programa Sectorial de Información y Comunicación</t>
  </si>
  <si>
    <t>Desarrollo_Sustentable</t>
  </si>
  <si>
    <t>2.2.6 Servicios Comunales</t>
  </si>
  <si>
    <t>4.5 Garantizar el acceso al servicio de agua potable a la población.</t>
  </si>
  <si>
    <t>O121. Transparencia y Rendición de Cuentas</t>
  </si>
  <si>
    <t>2.2.7 Desarrollo Regional</t>
  </si>
  <si>
    <t>4.6 Ampliar la cobertura de infraestructura básica de alcantarillado.</t>
  </si>
  <si>
    <t>Movilidad_y_Transporte</t>
  </si>
  <si>
    <t xml:space="preserve">E122. Mejora en la Recaudación Fiscal </t>
  </si>
  <si>
    <t>2.3.1 Prestación de Servicios de Salud a la Comunidad</t>
  </si>
  <si>
    <t>4.7 Ampliar la cobertura de infraestructura básica de saneamiento.</t>
  </si>
  <si>
    <t xml:space="preserve">P123. Gestión para Resultados </t>
  </si>
  <si>
    <t>2.3.2 Prestación de Servicios de Salud a la Persona</t>
  </si>
  <si>
    <t>4.8 Modernizar y tecnificar las zonas agrícolas.</t>
  </si>
  <si>
    <t>2.3.3 Generación de Recursos para la Salud</t>
  </si>
  <si>
    <t>4.9 Impulsar una producción primaria sustentable y un uso responsable de los recursos naturales.</t>
  </si>
  <si>
    <t>2.3.4 Rectoría del Sistema de Salud</t>
  </si>
  <si>
    <t>4.10 Disminuir la vulnerabilidad de la población y los centros productivos que se ubican en zonas de alto riesgo de inundación.</t>
  </si>
  <si>
    <t>2.3.5 Protección Social en Salud</t>
  </si>
  <si>
    <t>4.11 Modernizar el servicio del transporte público y particular.</t>
  </si>
  <si>
    <t>PA03. Secretaría de Hacienda</t>
  </si>
  <si>
    <t>2.4.1 Deporte y Recreación</t>
  </si>
  <si>
    <t>5.1 Vincular al Poder Ejecutivo del estado de Morelos con la sociedad.</t>
  </si>
  <si>
    <t>9. Contribuir a la generación de empleo de calidad e igualdad</t>
  </si>
  <si>
    <t>PA07. Secretaría de Educación</t>
  </si>
  <si>
    <t>PA04. Secretaría de Economía</t>
  </si>
  <si>
    <t>2.4.2 Cultura</t>
  </si>
  <si>
    <t>5.2 Promover el ejercicio eficiente de los recursos públicos.</t>
  </si>
  <si>
    <t>PA05. Secretaría de Desarrollo Agropecuario</t>
  </si>
  <si>
    <t>2.4.3 Radio, Televisión y Editoriales</t>
  </si>
  <si>
    <t>5.3 Identificar, prevenir y combatir conductas ilícitas y faltas administrativas de los servidores públicos.</t>
  </si>
  <si>
    <t>10.  Contribuir a la conservación y gestión sustentable de los recursos naturales y ecosistemas</t>
  </si>
  <si>
    <t>PA06. Secretaría de Obras Públicas</t>
  </si>
  <si>
    <t>2.4.4 Asuntos Religiosos y Otras Manifestaciones Sociales</t>
  </si>
  <si>
    <t>5.4 Fortalecer la Administración Tributaria de la Hacienda Pública Estatal.</t>
  </si>
  <si>
    <t>2.5.1 Educación Básica</t>
  </si>
  <si>
    <t>5.5 Administrar eficientemente el gasto público, inversión y deuda pública con base en resultados.</t>
  </si>
  <si>
    <t>PA08. Secretaría de Salud</t>
  </si>
  <si>
    <t>2.5.2 Educación Media Superior</t>
  </si>
  <si>
    <t>5.6 Implementar de manera efectiva la Nueva Gestión Pública para Resultados en el proceso de planeación y programación de la acción gubernamental.</t>
  </si>
  <si>
    <t>2.5.3 Educación Superior</t>
  </si>
  <si>
    <t>5.7 Salvaguardar los intereses del estado y que las funciones y acciones del Poder Ejecutivo cumplan con lo dispuesto por la Constitución Federal, Estatal y demás leyes aplicables.</t>
  </si>
  <si>
    <t>MA10. Secretaría de Administración</t>
  </si>
  <si>
    <t>2.5.4 Posgrado</t>
  </si>
  <si>
    <t>5.8 Impulsar la reducción del gasto destinado a las actividades administrativas y de apoyo en las dependencias.</t>
  </si>
  <si>
    <t>OA11. Secretaría de la Contraloría</t>
  </si>
  <si>
    <t>2.5.5 Educación para Adultos</t>
  </si>
  <si>
    <t>5.9 Preservar la estabilidad social y la Gobernabilidad democrática para poder iniciar un proceso de gobernanza del proyecto de la Nueva Visión de Morelos.</t>
  </si>
  <si>
    <t>2.5.6 Otros Servicios Educativos y Actividades Inherentes</t>
  </si>
  <si>
    <t>5.10 Crear y Coordinar un sistema de Gobierno en Red.</t>
  </si>
  <si>
    <t>PA15. Consejería Jurídica</t>
  </si>
  <si>
    <t>2.6.1 Enfermedad e Incapacidad</t>
  </si>
  <si>
    <t>5.11 Integrar, operar y administrar una plataforma de gobierno digital que acerque al ciudadano y contribuya a la democratización y socialización del conocimiento.</t>
  </si>
  <si>
    <t>PA16. Secretaría de Turismo</t>
  </si>
  <si>
    <t>2.6.2 Edad Avanzada</t>
  </si>
  <si>
    <t>5.12 Impulsar los nuevos Derechos Ciudadanos y fortalecer los instrumentos de la Democracia semi-directa.</t>
  </si>
  <si>
    <t>2.6.3 Familia e Hijos</t>
  </si>
  <si>
    <t xml:space="preserve">5.13 Promover el reconocimiento de los Derechos Digitales de los Ciudadanos y fortalecer los instrumentos que de ellos se acompañan. </t>
  </si>
  <si>
    <t>PA19. Secretaría de Cultura</t>
  </si>
  <si>
    <t>PA18. Secretaría del Trabajo</t>
  </si>
  <si>
    <t>2.6.4 Desempleo</t>
  </si>
  <si>
    <t>5.14 Crear nuevos Derechos Indígenas.</t>
  </si>
  <si>
    <t>2.6.5 Alimentación y Nutrición</t>
  </si>
  <si>
    <t>PA21. Secretaría de Desarrollo Sustentable</t>
  </si>
  <si>
    <t>2.6.6 Apoyo Social para la Vivienda</t>
  </si>
  <si>
    <t>5.16 Garantizar el respeto a los Derechos Humanos y Equidad de género en las políticas públicas.</t>
  </si>
  <si>
    <t>PA22. Secretaría de Innovación, Ciencia y Tecnología</t>
  </si>
  <si>
    <t>2.6.7 Indígenas</t>
  </si>
  <si>
    <t>5.17 Facilitar el acceso a los servicios de calidad y simplificación de trámites.</t>
  </si>
  <si>
    <t>PA23. Secretaría de Movilidad y Transporte</t>
  </si>
  <si>
    <t>2.6.8 Otros Grupos Vulnerables</t>
  </si>
  <si>
    <t>5.18 Garantizar la protección de los derechos de propiedad de la Ciudadanía.</t>
  </si>
  <si>
    <t>2.6.9 Otros de Seguridad Social y Asistencia Social</t>
  </si>
  <si>
    <t>5.19 Facilitar la interlocución entre las Asociaciones Religiosas y el Estado.</t>
  </si>
  <si>
    <t>2.7.1 Otros Asuntos Sociales</t>
  </si>
  <si>
    <t>5.20 Promover la participación ciudadana.</t>
  </si>
  <si>
    <t>3.1.1 Asuntos Económicos y Comerciales en General</t>
  </si>
  <si>
    <t>3.1.2 Asuntos Laborales Generales</t>
  </si>
  <si>
    <t>3.2.1 Agropecuaria</t>
  </si>
  <si>
    <t>3.2.2 Silvicultura</t>
  </si>
  <si>
    <t>E091. Habilidades en el empleo y productividad laboral</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</si>
  <si>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</si>
  <si>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</si>
  <si>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</si>
  <si>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</si>
  <si>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</si>
  <si>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</si>
  <si>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</si>
  <si>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4. Actividades jurídicas</t>
  </si>
  <si>
    <t>3.3.4 Otros Combustibles</t>
  </si>
  <si>
    <t>3.3.5 Electricidad</t>
  </si>
  <si>
    <t>3.3.6 Energía no Eléctrica</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</si>
  <si>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</si>
  <si>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</si>
  <si>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</si>
  <si>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</si>
  <si>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</si>
  <si>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</si>
  <si>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</si>
  <si>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</si>
  <si>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</si>
  <si>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</si>
  <si>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PA01. Oficina de la Gubernatura</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</si>
  <si>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</si>
  <si>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</si>
  <si>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</si>
  <si>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</si>
  <si>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</si>
  <si>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</si>
  <si>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</si>
  <si>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</si>
  <si>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</si>
  <si>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</si>
  <si>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</si>
  <si>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E082 - Fomento productivo para el desarrollo agropecuario y acuícola</t>
  </si>
  <si>
    <t>4.2.1 Transferencias entre Diferentes Niveles y Ordenes de Gobierno</t>
  </si>
  <si>
    <t>E101 - Agua potable, alcantarillado y saneamiento</t>
  </si>
  <si>
    <t>4.2.2 Participaciones entre Diferentes Niveles y Ordenes de Gobierno</t>
  </si>
  <si>
    <t>E102 - Modernización y regulación del servicio de transporte público y particular</t>
  </si>
  <si>
    <t>4.2.3 Aportaciones entre Diferentes Niveles de Gobierno</t>
  </si>
  <si>
    <t>E104 - Desarrollo territorial sustentable</t>
  </si>
  <si>
    <t>4.3.1 Saneamiento del Sistema Financiero</t>
  </si>
  <si>
    <t>4.3.2 Apoyos IPAB</t>
  </si>
  <si>
    <t>4.3.3 Banca de Desarrollo</t>
  </si>
  <si>
    <t>4.3.4 Apoyo a los Programas de reestructura en unidades de inversión (UDIS)</t>
  </si>
  <si>
    <t>4.4.1 Adeudos de Ejercicios Fiscales Anteriores</t>
  </si>
  <si>
    <t>Realizar reuniones de trabajo para dar atención a la problemática presentada en el estado y  garantizar una eficiente administración pública  y una participación activa de las dependencias.</t>
  </si>
  <si>
    <t>Coordinar la planeación, programación y presupuestación de los organismos descentralizados de la Secretaría de Gobierno, así como vigilar su operación y evaluación de las labores encomendadas a dichos organismos.</t>
  </si>
  <si>
    <t>Concertar y Coadyuvar con los Ayuntamientos Municipales y dependencias del estado para evitar que los problemas se conviertan en un conflicto de materia social</t>
  </si>
  <si>
    <t>Porcentaje de solicitudes de los Ayuntamientos Municipales atendidos</t>
  </si>
  <si>
    <t>Mide la proporción de solicitudes atendidas respecto al total de solicitudes presentadas por los Ayuntamientos</t>
  </si>
  <si>
    <t>Secretaría de Desarrollo Social</t>
  </si>
  <si>
    <t>Gasto corriente y social</t>
  </si>
  <si>
    <t>Nivel</t>
  </si>
  <si>
    <t>Fin</t>
  </si>
  <si>
    <t>Contribuir al desarrollo democrático y cívico</t>
  </si>
  <si>
    <t>Propósito</t>
  </si>
  <si>
    <t>La capacidad gubernamental es complementaria a la participación social</t>
  </si>
  <si>
    <t>Componente 1</t>
  </si>
  <si>
    <t>Actividad 1.1</t>
  </si>
  <si>
    <t>Porcentaje de demandas sociales atendidas</t>
  </si>
  <si>
    <t>Actividad 1.2</t>
  </si>
  <si>
    <t>Porcentaje de hermanamientos celebrados con instituciones públicas y privadas nacionales y extranjeras</t>
  </si>
  <si>
    <t>Actividad 1.3</t>
  </si>
  <si>
    <t>Actividad 1.5</t>
  </si>
  <si>
    <t>Porcentaje de actualizaciones realizadas del Padrón de las ONGs</t>
  </si>
  <si>
    <t>Componente 2</t>
  </si>
  <si>
    <t>Marco normativo reformado y actualizado para la intervención gubernamental</t>
  </si>
  <si>
    <t>Actividad 2.1</t>
  </si>
  <si>
    <t>Porcentaje de ordenamientos jurídicos del poder ejecutivo atendidos.</t>
  </si>
  <si>
    <t>Componente 3</t>
  </si>
  <si>
    <t xml:space="preserve">Seguridad y Certeza Jurídica otorgada </t>
  </si>
  <si>
    <t>Actividad 3.1</t>
  </si>
  <si>
    <t>Actividad 3.2</t>
  </si>
  <si>
    <t xml:space="preserve">Porcentaje de apéndices revisados </t>
  </si>
  <si>
    <t>Porcentaje de aclaraciones, rectificaciones, autorizaciones, registros extemporaneos y constancias de inexistencias realizadas de actos registrales</t>
  </si>
  <si>
    <t>Porcentaje de actualizaciones realizadas del Sistema para la Inscripción y Certificación de los Actos del Estado Civil</t>
  </si>
  <si>
    <t>Actividad 3.9</t>
  </si>
  <si>
    <t>Programa "Comunidad segura" implementado</t>
  </si>
  <si>
    <t>Mide la variacion porcentual de quejas en contra de notarios registradas en el año actual con relacion al total de quejas registradas en el año anterior</t>
  </si>
  <si>
    <t>Porcentaje de publicaciones realizadas en el Periodico Oficial "Tierra y Libertad".</t>
  </si>
  <si>
    <t>Mide la proporción de publicaciones realizadas con relación a las publicaciones solicitadas por los usuarios.</t>
  </si>
  <si>
    <t>Legalizar y certificar las firmas autógrafas de los funcionarios Estatales y Municipales así como los demás funcionarios a quienes este encomendada la fé pública.</t>
  </si>
  <si>
    <t xml:space="preserve">Porcentaje de solicitudes de Legalización y Apostilla de documentos tramitadas. </t>
  </si>
  <si>
    <t>Porcentaje de Notarias Públicas del Estado de Morelos, inspecionadas.</t>
  </si>
  <si>
    <t>1.3 Conducción de la política gubernamental en materia religiosa</t>
  </si>
  <si>
    <t>Capacitar a las iglesias, autoridades municipales y público en general  para garantizar la libertad de creencias y fomentar la tolerancia religiosa mediante el marco jurídico aplicable.</t>
  </si>
  <si>
    <t>Porcentaje de capacitaciones realizadas a iglesias, autoridades municipales y público en general.</t>
  </si>
  <si>
    <t>Mide la proporción de capacitaciones realizadas a iglesias, autoridades municipales y público en general respecto al total de capacitaciones solicitadas por iglesias, autoridades municipales y público en general.</t>
  </si>
  <si>
    <t>Asesorar a Ministros de Culto para el cumplimiento de la Ley de Asociaciones Religiosas y su Reglamento.</t>
  </si>
  <si>
    <t>Porcentaje de asesorias atendidas a los Ministros de Culto.</t>
  </si>
  <si>
    <t>Mide la proporción de asesorías atendidas a los Ministros de Culto respecto al total de asesorías solicitadas por los Ministros de Culto.</t>
  </si>
  <si>
    <t>3.2. Inscripción, certificación y revisión de actos registrales</t>
  </si>
  <si>
    <t>3.3. Realización de aclaraciones, rectificaciones, autorizaciones, registros extemporaneos y constancias de inexistencia realizadas de actos registrales</t>
  </si>
  <si>
    <t>Llevar a cabo los actos registrales solicitados por la ciudadanía</t>
  </si>
  <si>
    <t>Porcentaje de actos registrales inscritos o realizados</t>
  </si>
  <si>
    <t>Mide la proporción de inscripciones registrales realizadas (nacimiento, matrimonio, defunción, divorcio, reconocimiento e inserciones) con relación al total de inscripciones de actos registrales solicitados</t>
  </si>
  <si>
    <t>Llevar a cabo el porcentaje de apendices entregados y revisados de las 42 oficialias del estado</t>
  </si>
  <si>
    <t>Mide la proporción de apéndices (es el soporte de información de los actos registrales) revisados respecto al total de apéndices elaborados por las oficialías</t>
  </si>
  <si>
    <t>Llevar a cabo los tramites juridicos de aclaraciones, autorizaciones, registros extemporaneos y constancias de inexistencia de la ciudadania.</t>
  </si>
  <si>
    <t>Mide la proporción de aclaraciones, rectificaciones, autorizaciones, registros extemporaneos y constancias de inexistencia de los actos registrales</t>
  </si>
  <si>
    <t>Mide la proporción  de actualizaciones realizadas del Sistema para la Inscripción y Certificación de los Actos del Estado Civil respecto al total de actualizaciones programadas del Sistema para la Inscripción y Certificación de los Actos del Estado Civil</t>
  </si>
  <si>
    <t>Mide la proporción de ordenamientos jurídicos (Iniciativas analizadas de leyes, reformas, decretos, acuerdos y demás instrumentos jurídicos, revisados, actualizados y armonizados) atendidos respecto al total de instrumentos juridicos requeridos.</t>
  </si>
  <si>
    <t xml:space="preserve">1.1 Atención de demandas sociales y políticas </t>
  </si>
  <si>
    <t>Atender demandas ciudadanas y políticas.</t>
  </si>
  <si>
    <t xml:space="preserve">Porcentaje de demandas sociales atendidas </t>
  </si>
  <si>
    <t xml:space="preserve">Mide la proporcion de demandas sociales (ciudadana,ONG, Grupos Sociales y autroidades municipales), atendidas respecto al total de las demandas sociales presentadas en giras, eventos y en oficina </t>
  </si>
  <si>
    <t xml:space="preserve">1.1 Capacitación de las personas en materia de derechos humanos </t>
  </si>
  <si>
    <t xml:space="preserve">1.3 Cumplimiento de las quejas, recomendaciones, solicitudes, medidas cautelares y expedientes de gestión </t>
  </si>
  <si>
    <t xml:space="preserve">1.4 Otorgamiento de asesorías en materia de Derechos Humanos. </t>
  </si>
  <si>
    <t>1.5 Otorgamiento de asesorías en materia de derecho a la igualdad y la no discriminación</t>
  </si>
  <si>
    <t xml:space="preserve">Impartir cursos de capacitación en materia de derechos humanos </t>
  </si>
  <si>
    <t xml:space="preserve">Capacitar a los Servidores Públicos en materia de derechos humanos </t>
  </si>
  <si>
    <t>Porcentaje de servidores públicos capacitados en materia de derechos humanos</t>
  </si>
  <si>
    <t>Mide la proporción de servidores públicos del Poder Ejecutivo capacitados en materia de derechos humanos respecto al total de servidores públicos del Poder Ejecutivo</t>
  </si>
  <si>
    <t>Porcentaje de cumplimiento de quejas, recomendaciones, solicitudes, medidas cautelares y expedientes de gestión en materia de derechos humanos</t>
  </si>
  <si>
    <t xml:space="preserve">Otorgar asesoría en materia de derechos humanos </t>
  </si>
  <si>
    <t xml:space="preserve">Porcentaje de asesorías otorgadas en materia de Derechos Humanos </t>
  </si>
  <si>
    <t xml:space="preserve">Mide la proporción de asesorías otorgadas en materia de derechos humanos, respecto al total de asesorías, solicitadas en materia de derechos humanos </t>
  </si>
  <si>
    <t>Capacitar a las personas en materia de derechos humanos y diversidad Sexual, igualdad y no discriminación</t>
  </si>
  <si>
    <t xml:space="preserve">Mide la proporcion de cursos de capacitación programados en materia de Diversidad Sexual, Igualdad y no discriminación, respecto al total de cursos de capacitación requeridos en materia de Diversidad Sexual, igualdad y no discriiminación. </t>
  </si>
  <si>
    <t xml:space="preserve">Mide la proporción de personas capacitadas en materia de Diversidad Sexual, Igualdad de género y no discriminación respecto al total de personas estimadas a capacitar en materia de Diversidad Sexual, igualdad y no discriminación </t>
  </si>
  <si>
    <t>Atender todas las demandas sociales</t>
  </si>
  <si>
    <t xml:space="preserve">Mide la proporción de demandas sociales (ciudadana, ONG, grupos sociales y asociaciones civiles ) atendidas respecto al total de demandas sociales presentadas en giras, eventos y en oficina </t>
  </si>
  <si>
    <t>Brindar servicios de buena calidad para satisfacer las necesidades de los usuarios.</t>
  </si>
  <si>
    <t>3.5 Realización de publicaciones en el Periódico Oficial "Tierra y Libertad".</t>
  </si>
  <si>
    <t>3.6 Digitalización del Periódico Oficial "Tierra y Libertad".</t>
  </si>
  <si>
    <t>Porcentaje de usuarios satisfechos por los servicios otorgados</t>
  </si>
  <si>
    <t>Mide la relación entre los usuarios satisfechos por el servicio otorgado y la cantidad de usuarios encuestados.</t>
  </si>
  <si>
    <t xml:space="preserve">Dar solución a las quejas del ciudadano, en materia de la Ley del Notariado. </t>
  </si>
  <si>
    <t xml:space="preserve">Variacion porcentual de Quejas realizados en contra de los notarios </t>
  </si>
  <si>
    <t>Mide la relación entre el número de solicitudes trámitadas de legalización y apostilla de documentos y al total de solicitudes de legalizacion y apostilla de documentos recibidos.</t>
  </si>
  <si>
    <t>Vigilar e Inspeccionar de las Notarías, con la finalidad de dar cumplimiento a la Ley del Notariado.</t>
  </si>
  <si>
    <t>A mayor valor del indicador se incrementa la cantidad de notarías públicas inspeccionadas en el Estado de Morelos.</t>
  </si>
  <si>
    <t xml:space="preserve">1.1 Atención de demandas sociales y políticas. </t>
  </si>
  <si>
    <t xml:space="preserve">1.2 Celebración de hernanamientos con instituciones publicas y privadas nacionales y extranjeras. </t>
  </si>
  <si>
    <t xml:space="preserve">1.5 Actualización del Padrón de las ONG´S </t>
  </si>
  <si>
    <t xml:space="preserve">Atender  Demandas Sociales </t>
  </si>
  <si>
    <t>Porcentaje de demandas Sociales atendidas.</t>
  </si>
  <si>
    <t xml:space="preserve">Mide la proporción de demandas sociales (ciudadana, ONG, grupos sociales y autoridades municipales) atendidas respecto al total de demandas sociales presentadas en giras, eventos y en oficina </t>
  </si>
  <si>
    <t xml:space="preserve"> Celebrar Hermanamientos </t>
  </si>
  <si>
    <t>Mide la porporción de hermanamientos celebrados con instituciones públicas y privadas nacionales y extranjeras respecto al total de hermanamientos on instituciones públicas y privadas nacionales y extranjeras programados</t>
  </si>
  <si>
    <t>Actualizar el Padrón de ONG¨S</t>
  </si>
  <si>
    <t>Mide la proporción de actualizaciones realizadas del Padrón de las ONGs respecto al total de actualizaciones programadas del Padrón de las ONGs</t>
  </si>
  <si>
    <t>1.1 Atención de demandas ciudadanas y de actores sociales y políticos mediante el diálogo y la participación</t>
  </si>
  <si>
    <t xml:space="preserve">Atender las demandas ciudadanas y de actores sociales y políticos que se manifiesten en el estado para contribuir a los mecanismos de participación ciudadana </t>
  </si>
  <si>
    <t>Porcentaje de demandas ciudadanas atendidas</t>
  </si>
  <si>
    <t>Mide la proporción de demandas ciudadanas atendidas con relación al total de demandas ciudadanas presentadas a la Secretaria de Gobierno y Gubernatura.</t>
  </si>
  <si>
    <t xml:space="preserve">Mide la proporción de demandas sociales (ciudadana, ONG, grupos sociales, autoridades municipales y asociaciones civiles) atendidas respecto al total de demandas sociales presentadas en giras, eventos y en oficina </t>
  </si>
  <si>
    <t>Administrar  eficientemente los recursos financieros asignados a la Secretaria de Gobierno.</t>
  </si>
  <si>
    <t>Porcentaje de presupuesto  ejercido de la Secretaria de Gobierno</t>
  </si>
  <si>
    <t xml:space="preserve">Mide porcentaje de presupuesto ejercido de la Secretaría de Gobierno respecto al presupuesto  autorizado </t>
  </si>
  <si>
    <t>Porcentaje de trámites atendidos sobre recursos financieros, materiales, bienes muebles, humanos y de informatica en un  periodo no mayor a 15 dias habiles.</t>
  </si>
  <si>
    <t>Porcentaje de Solicitudes de Información Pública atendidas dentro de los terminos de Ley.</t>
  </si>
  <si>
    <t>2.5. Coordinación y Fortalecimiento de los Comités de Vigilancia Vecinal y Participación Ciudadana  (COMVIVE)</t>
  </si>
  <si>
    <t>Llevar a cabo la toma de Protesta y entrega de Alarmas a los COMVIVES para conyuvar a prevenir el delito</t>
  </si>
  <si>
    <t>Porcentaje de Comités de Vigilancia Vecinal con toma de protesta y alarmas entregadas</t>
  </si>
  <si>
    <t>Mide la proporción de COMVIVES con toma de protesta y alarmas entregadas con relación al total de COMVIVES conformados en el Estado.</t>
  </si>
  <si>
    <t>Capacitar a los Comités de Vigilancia Vecinal (COMVIVES) en materia de prevención social del delito</t>
  </si>
  <si>
    <t>Porcentaje de Comités de Vigilancia Vecinal capacitados en materia de prevención social del delito</t>
  </si>
  <si>
    <t>Mide la proporción de COMVIVES capacitados con relación al total de COMVIVES conformados en el Estado.</t>
  </si>
  <si>
    <t>Atender las demandas de actores sociales y políticos que se manifiesten en el estado, privilegiando el diálogo, mediannte audiencias y mesas de trabajo y  mecanismos de comunicación directa con las diferentes dependencias y direcciones generales para brindar la mejor solución</t>
  </si>
  <si>
    <t>Promedio</t>
  </si>
  <si>
    <t xml:space="preserve">Mide el porcentaje de trámites atendidos de recursos financieros, materiales, bienes muebles, humanos y de informatica  respecto al porcentaje de trámites de recursos financieros, materiales, bienes muebles, humanos y de informatica, solicitados </t>
  </si>
  <si>
    <t>Administrar y Coordinar eficientemente los recursos financieros,  materiales,  bienes muebles , humanos y de informática  asignados a la Secretaria de Gobierno.</t>
  </si>
  <si>
    <t xml:space="preserve">Atender las solicitudes de informacón publica   recibidas dentro de  los términos de ley  </t>
  </si>
  <si>
    <t>Realizar Conferencia en Conmemoración para la Tolerancia Religiosa promoviendo el respeto entre los diferentes credos religiosos que existen en Morelos.</t>
  </si>
  <si>
    <t>Porcentaje de conferencia programada.</t>
  </si>
  <si>
    <t>Mide la proporción de conferencia programada respecto al total de conferencia realizada.</t>
  </si>
  <si>
    <t>1.2 Capacitación  a las personas en materia de derechos humanos y diversidad Sexual, igualdad y no discriminación</t>
  </si>
  <si>
    <t>Mide la proporción de cumplimiento de quejas, recomendaciones, solicitudes, medidas cautelares y expedientes de gestión en materia de derechos humanos</t>
  </si>
  <si>
    <t xml:space="preserve">Número de cursos de capacitación en materia de Diversidad Sexual igualdad de genero y no discriminación </t>
  </si>
  <si>
    <t xml:space="preserve">Capacitar a las personas en materia de  Diversidad Sexual, Igualdad de Género y no Discriminación </t>
  </si>
  <si>
    <t xml:space="preserve">Porcentaje de personas capacitadas en materia de Diversidad Sexual, Igualdad de Género y no Discriminación </t>
  </si>
  <si>
    <t xml:space="preserve">Realizar acciones de difusión de la cultura de respeto a los derechos humanos, a la Igualdad de género y no discriminación </t>
  </si>
  <si>
    <t xml:space="preserve">Número de acciones realizadas de difusión de la cultura de respeto a los derechos humanos, a la Igualdad de género y no discriminación </t>
  </si>
  <si>
    <t xml:space="preserve">Mide la cantidad de acciones ( Campañas, marchas y eventos) realizadas de difusión de la cultura de respeto a los derechos humanos, respecto al total de acciones programadas de difusión de la cultura de respecto a los derechos humanos </t>
  </si>
  <si>
    <t>Contar con servicio de internet a 20 megas simétricos</t>
  </si>
  <si>
    <t>Porcentaje de servicios de acceso a internet  realizados de la Dirección General del Registro Civil</t>
  </si>
  <si>
    <t>Mide la proporción de  sevicios de Internet realizados con relación a los sevicios de Internet programados en la  Dirección General del Registro Civil</t>
  </si>
  <si>
    <t xml:space="preserve">Contratar  personal operativo para atender las campañas especiales de Registro Civil </t>
  </si>
  <si>
    <t xml:space="preserve">Porcentaje de personal operativo contratado  por honorarios </t>
  </si>
  <si>
    <t xml:space="preserve">Mide la proporción de personas contratadas con relación al total de personas programadas a contratar para atender las campañas especiales del registro civil </t>
  </si>
  <si>
    <t>Equipar con equipo de Computo y tecnologías de la información, así como las oficialías de los Registros Civiles del Estado de Morelos</t>
  </si>
  <si>
    <t>Equipamiento tecnológico de oficialías de los Registros Civiles del Estado de Morelos</t>
  </si>
  <si>
    <t>Mide el la proporción de equipo tecnologico adquirido e instalado en las oficialías de los Registros Civiles del Estado de Morelos con relación al programado</t>
  </si>
  <si>
    <t>Llevar a cabo la capacitación y certificación de Oficiales del Registro Civil  en el proceso de evaluación y certificación en el estándar de competencia 0778 del consejo nacional de normalización y certificación de competencias laborales (CONOCER)</t>
  </si>
  <si>
    <t>Porcentaje de oficiales del Registro Civil Capacitadas</t>
  </si>
  <si>
    <t>Mide la proporción de Oficiales del Registro Civil capacitadas con relación a las programadas</t>
  </si>
  <si>
    <t>Avance en los Indicadores de los Programas Presupuestarios del Poder Ejecutivo</t>
  </si>
  <si>
    <t xml:space="preserve">    Ejercicio Fiscal 2017</t>
  </si>
  <si>
    <t>Primero</t>
  </si>
  <si>
    <t>Trimestre:</t>
  </si>
  <si>
    <t>Cuarto</t>
  </si>
  <si>
    <t>Segundo</t>
  </si>
  <si>
    <t>Tercero</t>
  </si>
  <si>
    <t>Semaforización</t>
  </si>
  <si>
    <t>DATOS DEL PROGRAMA</t>
  </si>
  <si>
    <t xml:space="preserve">Mensual </t>
  </si>
  <si>
    <t>F. I</t>
  </si>
  <si>
    <t>Verde (Cumplimiento 80-100%)</t>
  </si>
  <si>
    <t xml:space="preserve">Ramo: </t>
  </si>
  <si>
    <t>_05</t>
  </si>
  <si>
    <t>Gobierno</t>
  </si>
  <si>
    <t>Dependencia o Entidad:</t>
  </si>
  <si>
    <t>Secretaría de Gobierno</t>
  </si>
  <si>
    <t>Unidad responsable:</t>
  </si>
  <si>
    <t>F. II</t>
  </si>
  <si>
    <t>Amarillo (Cumplimiento 60-79%)</t>
  </si>
  <si>
    <t>ALINEACIÓN</t>
  </si>
  <si>
    <t xml:space="preserve">Trimestral </t>
  </si>
  <si>
    <r>
      <t>Tasa</t>
    </r>
    <r>
      <rPr>
        <sz val="10"/>
        <color theme="1"/>
        <rFont val="Calibri"/>
        <family val="2"/>
        <scheme val="minor"/>
      </rPr>
      <t xml:space="preserve"> </t>
    </r>
  </si>
  <si>
    <t>F. III</t>
  </si>
  <si>
    <t>Rojo (Cumplimiento menor a 59%)</t>
  </si>
  <si>
    <t>Plan Estatal de Desarrollo 2013-2018</t>
  </si>
  <si>
    <t>Programa derivado del PED 2013-2018</t>
  </si>
  <si>
    <t>Ejes transversales:</t>
  </si>
  <si>
    <t>F. IV</t>
  </si>
  <si>
    <t>Eje estratégico:</t>
  </si>
  <si>
    <t>F. V</t>
  </si>
  <si>
    <t>F. VI</t>
  </si>
  <si>
    <t>Clasificación Funcional</t>
  </si>
  <si>
    <t>Bianual</t>
  </si>
  <si>
    <t>F. VII</t>
  </si>
  <si>
    <t>Actividad Institucional:</t>
  </si>
  <si>
    <t>Trianual</t>
  </si>
  <si>
    <t>F. VIII</t>
  </si>
  <si>
    <t>RESULTADOS</t>
  </si>
  <si>
    <t>Objetivos</t>
  </si>
  <si>
    <t>INDICADORES</t>
  </si>
  <si>
    <t>AVANCE ACUMULADO</t>
  </si>
  <si>
    <t>SEMÁFORO</t>
  </si>
  <si>
    <t>Nombre del indicador</t>
  </si>
  <si>
    <t>Definición del indicador</t>
  </si>
  <si>
    <t>Método de cálculo</t>
  </si>
  <si>
    <t xml:space="preserve">Dimensión </t>
  </si>
  <si>
    <t>Meta anual</t>
  </si>
  <si>
    <t>Al periodo</t>
  </si>
  <si>
    <t>Aprobada</t>
  </si>
  <si>
    <t>Modificada</t>
  </si>
  <si>
    <t>Absoluto</t>
  </si>
  <si>
    <t>Relativo</t>
  </si>
  <si>
    <t xml:space="preserve">Tasa </t>
  </si>
  <si>
    <t>PRESUPUESTO (Miles de pesos)</t>
  </si>
  <si>
    <t>COMPONENTES DEL PRESUPUESTO</t>
  </si>
  <si>
    <t>Meta</t>
  </si>
  <si>
    <t>Programado Anual General</t>
  </si>
  <si>
    <t>Ejercido acumulado (al trimestre de cierre)</t>
  </si>
  <si>
    <t>Gasto corriente</t>
  </si>
  <si>
    <t>General 
(Gasto corriente + inversión)</t>
  </si>
  <si>
    <t>Avance Acumulado (%)</t>
  </si>
  <si>
    <t xml:space="preserve"> Estatal</t>
  </si>
  <si>
    <t>Otros Prog. Fed.</t>
  </si>
  <si>
    <t>PRESUPUESTO AUTORIZADO</t>
  </si>
  <si>
    <t>PRESUPUESTO MODIFICADO</t>
  </si>
  <si>
    <t>Justificación de la diferencia de avances realizados con respecto a las metas programadas</t>
  </si>
  <si>
    <t>Claves</t>
  </si>
  <si>
    <t>Cave y Nombre del Programa Presupuestario</t>
  </si>
  <si>
    <t>Relación de Ramos Estatales y Unidades Responsables de Gasto.</t>
  </si>
  <si>
    <t>EJES ESTTRATÉGICOS</t>
  </si>
  <si>
    <t>OBJETIVOS ESTRATÉGICOS</t>
  </si>
  <si>
    <t>PROGRAMAS ESTATALES</t>
  </si>
  <si>
    <t>DEPENDENCIAS</t>
  </si>
  <si>
    <t>FINALIDAD</t>
  </si>
  <si>
    <t>CÓDIGO Y NOMBRE DE LA ACTIVIDAD INSTITUCIONAL</t>
  </si>
  <si>
    <t>Ejes transversales</t>
  </si>
  <si>
    <t>Ramos</t>
  </si>
  <si>
    <t>RAMOS ESTATALES</t>
  </si>
  <si>
    <t>Unidades Responsables de Gasto</t>
  </si>
  <si>
    <t>Oficina de la Gubernatura</t>
  </si>
  <si>
    <t>1. Servicios de apoyo administrativo</t>
  </si>
  <si>
    <t>Igualdad de género</t>
  </si>
  <si>
    <t>_01</t>
  </si>
  <si>
    <t>Poder Legislativo</t>
  </si>
  <si>
    <t>1. Congreso del Estado</t>
  </si>
  <si>
    <t>2. Asesoría, coordinación, difusión y apoyo de las actividades del gobernador del estado</t>
  </si>
  <si>
    <t>Sustentabilidad</t>
  </si>
  <si>
    <t>2. Entidad Superior de Auditoría y Fiscalización</t>
  </si>
  <si>
    <t xml:space="preserve">Secretaría de Hacienda </t>
  </si>
  <si>
    <t>3. Comunicación social del gobierno estatal</t>
  </si>
  <si>
    <t>Derechos humanos</t>
  </si>
  <si>
    <t>_02</t>
  </si>
  <si>
    <t>_Poder_Judicial</t>
  </si>
  <si>
    <t>1. Tribunal Superior de Justicia</t>
  </si>
  <si>
    <t>4. Acceso a la información pública gubernamental</t>
  </si>
  <si>
    <t>4. Contribuir a la cobertura educativa con equidad y calidad en los servicios educativos en los niveles Básico, Medio Superior, Superior y Capacitación para el Trabajo.</t>
  </si>
  <si>
    <t>2. Tribunal Electoral del Estado de Morelos</t>
  </si>
  <si>
    <t>5. Asesoría en materia jurídica al gobernador del estado y al poder ejecutivo</t>
  </si>
  <si>
    <t>Gobierno digital</t>
  </si>
  <si>
    <t>3. Tribunal de Justicia Administrativa del Estado de Morelos</t>
  </si>
  <si>
    <t>6. Relación del estado con las asociaciones religiosas</t>
  </si>
  <si>
    <t>S034. Empresas de la Mujer Morelense</t>
  </si>
  <si>
    <t>4. Tribunal Unitario de Justicia Oral para Adolecentes</t>
  </si>
  <si>
    <t>7. Justicia laboral para los trabajadores al servicio del Estado</t>
  </si>
  <si>
    <t>E035. Atención integral a migrantes y sus familias</t>
  </si>
  <si>
    <t>_03</t>
  </si>
  <si>
    <t>Órganos Autónomos</t>
  </si>
  <si>
    <t>1. Instituto Morelense de Procesos Electorales y Participación Ciudadana</t>
  </si>
  <si>
    <t>8. Acervo documental del estado</t>
  </si>
  <si>
    <t>E036. Programa para el Empoderamiento de Jóvenes</t>
  </si>
  <si>
    <t>2. Comisión Estatal de Derechos Humanos</t>
  </si>
  <si>
    <t>Fiscalía General del Estado</t>
  </si>
  <si>
    <t>9. Servicios de edición y artes gráficas para el gobierno estatal</t>
  </si>
  <si>
    <t>F037. Programa de Cultura Física y Deporte</t>
  </si>
  <si>
    <t>3. Instituto de Desarrollo y Fortalecimiento Municipal IDEFOMM</t>
  </si>
  <si>
    <t>10. Política interior y las relaciones del ejecutivo estatal con el congreso, ayuntamientos y asociaciones políticas y sociales</t>
  </si>
  <si>
    <t>4. Instituto Morelense de Información Pública y Estadística (IMIPE)</t>
  </si>
  <si>
    <t xml:space="preserve">Secretaría de la Contraloría </t>
  </si>
  <si>
    <t>11. Desarrollo político y cívico social del estado</t>
  </si>
  <si>
    <t>5. Universidad Autónoma del Estado de Morelos</t>
  </si>
  <si>
    <t>12. Planeación demográfica</t>
  </si>
  <si>
    <t>E043. Educación básica de calidad</t>
  </si>
  <si>
    <t>6. Colegio Morelos</t>
  </si>
  <si>
    <t>13. Asesoría a trabajadores y sindicatos</t>
  </si>
  <si>
    <t>E044. Educación media superior de calidad</t>
  </si>
  <si>
    <t>7. Fideicomiso para el Desarrollo y Fortalecimiento Municipal del Estado de Morelos</t>
  </si>
  <si>
    <t>14. Conciliación laboral</t>
  </si>
  <si>
    <t>E045. Educación superior de calidad</t>
  </si>
  <si>
    <t>8. Fondo para la Atención de Infraestructura y Administración Municipal</t>
  </si>
  <si>
    <t>15. Administrar el sistema registral del estado</t>
  </si>
  <si>
    <t>9. Fiscalía Especializada para la Investigación de Hechos de Corrupción del Estado de Morelos</t>
  </si>
  <si>
    <t>16. Impartición y procuración de la justicia laboral</t>
  </si>
  <si>
    <t>_04</t>
  </si>
  <si>
    <t>Desglosar por URG</t>
  </si>
  <si>
    <t>Incluye a Organismos Descentralizados (Ordenados por Clave Presupuestal)</t>
  </si>
  <si>
    <t>17. Coordinación del sistema estatal de seguridad publica</t>
  </si>
  <si>
    <t>18. Hacienda pública responsable, eficiente y equitativa</t>
  </si>
  <si>
    <t>_06</t>
  </si>
  <si>
    <t>19. Fondo de aportaciones para la infraestructura social municipal</t>
  </si>
  <si>
    <t>_07</t>
  </si>
  <si>
    <t>20. Política de ingresos equitativa y promotora de la competitividad</t>
  </si>
  <si>
    <t>_08</t>
  </si>
  <si>
    <t>Fiscalía Especializada en Combate a la Corrupción</t>
  </si>
  <si>
    <t>21. Servicios de tesorería eficientes y transparentes</t>
  </si>
  <si>
    <t>_09</t>
  </si>
  <si>
    <t>Obras Públicas</t>
  </si>
  <si>
    <t>22. Actuaciones de la secretaría de hacienda apegadas a certeza jurídica y legalidad</t>
  </si>
  <si>
    <t>_10</t>
  </si>
  <si>
    <t>23. Impresos y publicaciones oficiales seguros y confiables</t>
  </si>
  <si>
    <t>_11</t>
  </si>
  <si>
    <t>24. Preservación y difusión del acervo patrimonial y documental a cargo de la Secretaría de Administración</t>
  </si>
  <si>
    <t>_12</t>
  </si>
  <si>
    <t>Procuración de Justicia</t>
  </si>
  <si>
    <t>25. Administración y enajenación de activos referidos en la ley estatal para la administración y enajenación de bienes del sector publico</t>
  </si>
  <si>
    <t>_13</t>
  </si>
  <si>
    <t>26. Servicios de seguro y reaseguro</t>
  </si>
  <si>
    <t>_14</t>
  </si>
  <si>
    <t>27. Costo financiero de la deuda publica</t>
  </si>
  <si>
    <t>_15</t>
  </si>
  <si>
    <t>Seguridad Pública</t>
  </si>
  <si>
    <t>28. Recursos derivados de los ingresos estatales para los  municipios</t>
  </si>
  <si>
    <t>E085. Emprendedurismo y productividad de las unidades económicas públicas y privadas</t>
  </si>
  <si>
    <t>_16</t>
  </si>
  <si>
    <t>29. Adeudos de ejercicios fiscales anteriores (ADEFAS)</t>
  </si>
  <si>
    <t>_17</t>
  </si>
  <si>
    <t>30. Fondo de aportaciones para el fortalecimiento de las entidades federativas</t>
  </si>
  <si>
    <t>_18</t>
  </si>
  <si>
    <t>Desarrollo Social</t>
  </si>
  <si>
    <t>31. Gasto publico transparente y orientado a resultados</t>
  </si>
  <si>
    <t>_19</t>
  </si>
  <si>
    <t>32. Función publica y buen gobierno</t>
  </si>
  <si>
    <t>_20</t>
  </si>
  <si>
    <t>33. Mejora de la gestión publica</t>
  </si>
  <si>
    <t>_21</t>
  </si>
  <si>
    <t>Desarrollo Sustentable</t>
  </si>
  <si>
    <t>34. Apego a la legalidad</t>
  </si>
  <si>
    <t>_22</t>
  </si>
  <si>
    <t>Innovación, Ciencia y Tecnología</t>
  </si>
  <si>
    <t>_23</t>
  </si>
  <si>
    <t>Movilidad y Transporte</t>
  </si>
  <si>
    <t>35. Transparencia y rendición de cuentas</t>
  </si>
  <si>
    <t>_24</t>
  </si>
  <si>
    <t>Adeudos de Ejercicios Fiscales Anteriores (ADEFAS)</t>
  </si>
  <si>
    <t xml:space="preserve">3.3.7. Dirección General de Presupuesto y Gasto Público (Secretaría de Hacienda) </t>
  </si>
  <si>
    <t>36. Prospectiva y evaluación</t>
  </si>
  <si>
    <t>_26</t>
  </si>
  <si>
    <t>Bienes Muebles e Inmuebles</t>
  </si>
  <si>
    <t>10-01-11. Dirección General de la Unidad de Procesos Para la Adjudicacion de Contratos (Secretaría de Administración)</t>
  </si>
  <si>
    <t>37. Promoción y coordinación de las políticas públicas para el desarrollo de los pueblos y comunidades indígenas</t>
  </si>
  <si>
    <t>E124. Gobierno en red</t>
  </si>
  <si>
    <t>_27</t>
  </si>
  <si>
    <t>Deuda Pública</t>
  </si>
  <si>
    <t xml:space="preserve">3.7.22. Dirección General de Financiamiento a la Inversión (Secretaría de Hacienda) </t>
  </si>
  <si>
    <t>38. Apoyo en zonas urbanas marginadas</t>
  </si>
  <si>
    <t>_28</t>
  </si>
  <si>
    <t>Participaciones a municipios</t>
  </si>
  <si>
    <t>Desglose de Municipios</t>
  </si>
  <si>
    <t>39. Promoción y coordinación de las políticas públicas de planeación participativa</t>
  </si>
  <si>
    <t>_29</t>
  </si>
  <si>
    <t>Gastos Institucionales</t>
  </si>
  <si>
    <t>1. Gastos Institucionales</t>
  </si>
  <si>
    <t>40. Apoyo a pequeñas comunidades rurales</t>
  </si>
  <si>
    <t>41. Atención de la población urbana y rural en pobreza</t>
  </si>
  <si>
    <t>42. Definición, conducción y evaluación de la política de desarrollo social y el ordenamiento urbano y regional</t>
  </si>
  <si>
    <t>K086</t>
  </si>
  <si>
    <t>K086. Infraestructura Pública</t>
  </si>
  <si>
    <t>43. Fondo de infraestructura social estatal</t>
  </si>
  <si>
    <t>44. Planeación de proyectos urbanos para estado y municipios</t>
  </si>
  <si>
    <t>45. Obras publicas eficientes, seguras y suficientes</t>
  </si>
  <si>
    <t>46. Ordenamiento territorial y desarrollo urbano</t>
  </si>
  <si>
    <t>47. Carreteras eficientes, seguras y suficientes</t>
  </si>
  <si>
    <t>48. Carreteras alimentadoras y caminos rurales eficientes, seguras y suficientes</t>
  </si>
  <si>
    <t>49. Ordenación y regularización de la propiedad rural y urbana</t>
  </si>
  <si>
    <t>50. Investigación del delito estatal</t>
  </si>
  <si>
    <t>51. Representación jurídica del estado en el ámbito interno e inter estatal</t>
  </si>
  <si>
    <t>52. Fondo de aportaciones para la seguridad pública de los estados y del distrito federal</t>
  </si>
  <si>
    <t>53. Administración de justicia para menores</t>
  </si>
  <si>
    <t>54. Sistema penitenciario que garantice la ejecución de las resoluciones jurídicas y contribuya a la readaptación social</t>
  </si>
  <si>
    <t>55. Prevención del delito con perspectiva estatal</t>
  </si>
  <si>
    <t>56. Control y vigilancia del sistema de tránsito vehicular en carreteras, avenidas y calles.</t>
  </si>
  <si>
    <t>57. Sistema estatal de protección civil</t>
  </si>
  <si>
    <t>58. Promoción de la salud y prevención y control de enfermedades fortalecidas e integradas sectorial e intersectorialmente</t>
  </si>
  <si>
    <t>59. Enfermedades emergentes, urgencias epidemiológicas y desastres naturales prevenidos, controlados y atendidos oportunamente</t>
  </si>
  <si>
    <t>60. Protección contra riesgos sanitarios</t>
  </si>
  <si>
    <t>61. Fondo de aportaciones para los servicios de salud a la comunidad con recursos financieros suficientes</t>
  </si>
  <si>
    <t>62. Prestación de servicios del sistema estatal de salud organizados e integrados</t>
  </si>
  <si>
    <t>63. Formación y capacitación de recursos humanos acordes a las necesidades y demandas de atención a la salud</t>
  </si>
  <si>
    <t>64. Infraestructura suficiente, equipamiento optimo e insumos seguros para la salud</t>
  </si>
  <si>
    <t>65. Sistema estatal de salud organizado e integrado</t>
  </si>
  <si>
    <t>66. Sistema de protección social en salud consolidado estratégicamente</t>
  </si>
  <si>
    <t>67. Políticas de calidad implementadas en el sistema estatal de salud</t>
  </si>
  <si>
    <t>PA25. Fiscalía Especializada en Combate a la Corrupción</t>
  </si>
  <si>
    <t>Poder_Legislativo</t>
  </si>
  <si>
    <t>68. Investigación en salud pertinente y de excelencia académica</t>
  </si>
  <si>
    <t>Poder_Judicial</t>
  </si>
  <si>
    <t>69. Fondo de aportaciones para los servicios de salud</t>
  </si>
  <si>
    <t>Órganos_Autónomos</t>
  </si>
  <si>
    <t>70. Asistencia social, comunitaria y beneficencia pública justa y equitativa (asistencia pública)</t>
  </si>
  <si>
    <t>71. Apoyo a las madres trabajadoras en el cuidado de sus hijos</t>
  </si>
  <si>
    <t>72. Oferta de productos básicos a precios competitivos</t>
  </si>
  <si>
    <t>73. Fondo de aportaciones múltiples para asistencia social (asistencia pública)</t>
  </si>
  <si>
    <t>74. Derechos humanos y prevención de la discriminación</t>
  </si>
  <si>
    <t>75. Educación superior de calidad</t>
  </si>
  <si>
    <t>76. Gestión integral de servicios</t>
  </si>
  <si>
    <t>77. Educación básica de calidad</t>
  </si>
  <si>
    <t>78. Aplicación de la política educativa</t>
  </si>
  <si>
    <t>Procuración_de_Justicia</t>
  </si>
  <si>
    <t>79. Complemento a los servicios educativos</t>
  </si>
  <si>
    <t>80. Educación media superior de calidad</t>
  </si>
  <si>
    <t>Seguridad_Pública</t>
  </si>
  <si>
    <t>81. Educación para adultos de calidad</t>
  </si>
  <si>
    <t>82. Educación de postgrado de calidad</t>
  </si>
  <si>
    <t>83. Investigación en diversas instituciones de educación superior</t>
  </si>
  <si>
    <t>84. Fondo de aportaciones para la educación básica y normal</t>
  </si>
  <si>
    <t>85. Fondo de aportaciones múltiples para infraestructura educativa básica</t>
  </si>
  <si>
    <t>86. Fondo de aportaciones múltiples para infraestructura educativa superior</t>
  </si>
  <si>
    <t>87. Deporte</t>
  </si>
  <si>
    <t>Innovación,_Ciencia_y_Tecnología</t>
  </si>
  <si>
    <t>88. Atención a la juventud</t>
  </si>
  <si>
    <t>89. Bosques recuperados, protegidos y productivos</t>
  </si>
  <si>
    <t>ADEFAS</t>
  </si>
  <si>
    <t>90. Elevar el ingreso de los productores y el empleo rural</t>
  </si>
  <si>
    <t>Bienes_Muebles_e_Inmuebles</t>
  </si>
  <si>
    <t>91. Tecnificación e innovación de las actividades del sector agropecuario</t>
  </si>
  <si>
    <t>Deuda_Pública</t>
  </si>
  <si>
    <t>92. Acuacultura y pesca</t>
  </si>
  <si>
    <t>Participaciones_a_municipios</t>
  </si>
  <si>
    <t>93. Impulso a la reconversión productiva en materia agrícola, pecuaria y pesquera</t>
  </si>
  <si>
    <t>Gastos_Institucionales</t>
  </si>
  <si>
    <t>94. Información y educación forestal</t>
  </si>
  <si>
    <t>95. Financiamiento y fomento al sector rural</t>
  </si>
  <si>
    <t>Unidades_Responsables_de_Gasto</t>
  </si>
  <si>
    <t>96. Fomento y desarrollo del seguro agropecuario</t>
  </si>
  <si>
    <t>01</t>
  </si>
  <si>
    <t>_Poder Legislativo</t>
  </si>
  <si>
    <t>97. Regulación de las actividades económicas y sociales para la protección del medio ambiente y recursos naturales.</t>
  </si>
  <si>
    <t>98. Conservación de la biodiversidad en ecosistemas saludables</t>
  </si>
  <si>
    <t>02</t>
  </si>
  <si>
    <t>99. Regulación eficiente de las comunicaciones y los transportes</t>
  </si>
  <si>
    <t>100. Desarrollo tecnológico en materia de transporte</t>
  </si>
  <si>
    <t>101. Comunicación eficiente</t>
  </si>
  <si>
    <t>102. Capacitación para el trabajo y promoción de empleos</t>
  </si>
  <si>
    <t>03</t>
  </si>
  <si>
    <t>_Órganos_Autónomos</t>
  </si>
  <si>
    <t>103. Micro, pequeñas y medianas empresas productivas y competitivas</t>
  </si>
  <si>
    <t>104. Libre competencia económica</t>
  </si>
  <si>
    <t>105. Propiedad industrial</t>
  </si>
  <si>
    <t>106. Libre comercio con el exterior e inversión extranjera</t>
  </si>
  <si>
    <t>107. Mejora regulatoria</t>
  </si>
  <si>
    <t>108. Sectores económicos competitivos</t>
  </si>
  <si>
    <t>109. Comercio interestatal y facilitación comercial</t>
  </si>
  <si>
    <t>110. Política de desarrollo empresarial y competitividad</t>
  </si>
  <si>
    <t>111. Instrumentación de políticas, estrategias y apoyos para vincular la oferta y la demanda de autoempleo y empleo en el mercado laboral</t>
  </si>
  <si>
    <t>04</t>
  </si>
  <si>
    <t>112. Inclusión laboral de grupos en situación de vulnerabilidad</t>
  </si>
  <si>
    <t>05</t>
  </si>
  <si>
    <t>113. Incremento de la oferta turística orientada a proyectos viables y sustentables</t>
  </si>
  <si>
    <t>06</t>
  </si>
  <si>
    <t>114. Turismo con sello propio de calidad, hospitalidad y seguridad</t>
  </si>
  <si>
    <t>07</t>
  </si>
  <si>
    <t>115. Atención y trato a los turistas</t>
  </si>
  <si>
    <t>08</t>
  </si>
  <si>
    <t>116. Desarrollo de destinos turísticos diversificados, sustentables y competitivos</t>
  </si>
  <si>
    <t>09</t>
  </si>
  <si>
    <t>117. Formulación, actualización y emisión del marco normativo</t>
  </si>
  <si>
    <t>118. Fiscalización y revisión de la cuenta pública</t>
  </si>
  <si>
    <t>Instituto de Educación Básica del Estado de Morelos</t>
  </si>
  <si>
    <t>119. Impartición  de justicia</t>
  </si>
  <si>
    <t>120. Diseñar, normar y vigilar las elecciones en el ámbito estatal y municipal</t>
  </si>
  <si>
    <t>Servicios de Salud de Morelos (SSM)</t>
  </si>
  <si>
    <t>121. Impartición  de justicia electoral</t>
  </si>
  <si>
    <t>_Procuración de Justicia</t>
  </si>
  <si>
    <t>122. Impartición  de justicia administrativa</t>
  </si>
  <si>
    <t>123. Manejo eficiente del sistema de alcantarillado y drenaje</t>
  </si>
  <si>
    <t>Sistema DIF Morelos</t>
  </si>
  <si>
    <t>124. Manejo eficiente y sustentable del agua potable</t>
  </si>
  <si>
    <t>125. Manejo eficiente  del saneamiento de las aguas residuales</t>
  </si>
  <si>
    <t>126. Investigación científica y tecnológica del agua</t>
  </si>
  <si>
    <t>127. Desarrollo tecnológico del agua y medio ambiente</t>
  </si>
  <si>
    <t>128. Apoyo a artesanos tradicionales</t>
  </si>
  <si>
    <t>129. Fomento y promoción de la cultura</t>
  </si>
  <si>
    <t>130. Mujeres en el ejercicio de sus derechos humanos</t>
  </si>
  <si>
    <t>131. Conducción de la política estatal de vivienda</t>
  </si>
  <si>
    <t>132. Apoyo a la vivienda social</t>
  </si>
  <si>
    <t>Comisión Estatal del Agua y Medio Ambiente</t>
  </si>
  <si>
    <t>133. Fondo de aportaciones para la educación tecnológica y de adultos (tecnológica)</t>
  </si>
  <si>
    <t>Innovación_Ciencia_y_Tec.</t>
  </si>
  <si>
    <t>134. Generación de conocimiento científico para el bienestar de la población y difusión de sus resultados</t>
  </si>
  <si>
    <t>135. Generación de desarrollo e innovación tecnológica para elevar la competitividad del país y difusión de sus resultados</t>
  </si>
  <si>
    <t>136. Apoyo a la formación de capital humano en materia de innovación, ciencia y tecnología</t>
  </si>
  <si>
    <t>137. Apoyo al ingreso y fomento al desarrollo de los investigadores de merito</t>
  </si>
  <si>
    <t>138. Formación de recursos humanos en centros públicos de investigación</t>
  </si>
  <si>
    <t>139. Fortalecimiento a la capacidad científica, tecnológica y de innovación</t>
  </si>
  <si>
    <t>140. Desarrollo y vinculación de científicos y tecnólogos</t>
  </si>
  <si>
    <t>141. Fondo de aportaciones para la educación tecnológica y de adultos (adultos)</t>
  </si>
  <si>
    <t>142. Cobertura de la atención medica preventiva</t>
  </si>
  <si>
    <t>143. Cobertura de la atención medica curativa</t>
  </si>
  <si>
    <t>144. Otros servicios de salud</t>
  </si>
  <si>
    <t>145. Pago de riesgos de trabajo, subsidios y ayudas</t>
  </si>
  <si>
    <t>146. Pago de pensiones por invalidez y vida</t>
  </si>
  <si>
    <t>147. Pago de pensiones por retiro, cesantía en edad avanzada y vejez</t>
  </si>
  <si>
    <t>148. Pago de pensiones y jubilaciones</t>
  </si>
  <si>
    <t>149. Apoyo a los ayuntamientos y a sus autoridades auxiliares</t>
  </si>
  <si>
    <t>150. Apoyo a la población en general</t>
  </si>
  <si>
    <t>151. Procuración de justicia</t>
  </si>
  <si>
    <t>151. Seguridad y justicia</t>
  </si>
  <si>
    <t>152. Asesoría a víctimas del delito</t>
  </si>
  <si>
    <t>153. Generación de políticas públicas y acciones de empoderamiento a favor de las mujeres</t>
  </si>
  <si>
    <t>154. Atención jurídica y psicológica a mujeres víctimas de violencia</t>
  </si>
  <si>
    <t>155. Gobernanza democrática</t>
  </si>
  <si>
    <t>156. Distribución de recursos correspondientes al presupuesto de egresos autorizado de la administración pública central</t>
  </si>
  <si>
    <t>157. Distribución de recursos correspondientes al presupuesto de egresos autorizado de la administración pública paraestatal y órganos autónomos</t>
  </si>
  <si>
    <t>158. Distribución de recursos correspondientes al presupuesto de egresos autorizado del gobierno municipal</t>
  </si>
  <si>
    <t>159. Distribución de recursos correspondientes al presupuesto de egresos autorizado del poder legislativo</t>
  </si>
  <si>
    <t>160. Distribución de recursos correspondientes al presupuesto de egresos autorizado del poder judicial</t>
  </si>
  <si>
    <t>161. Procuración de justicia</t>
  </si>
  <si>
    <t>162. Construcción y mantenimiento de bienes muebles e inmuebles</t>
  </si>
  <si>
    <t>163. Servicios de mantenimiento vehicular</t>
  </si>
  <si>
    <t>164. Desarrollo de tecnologías de información y comunicaciones</t>
  </si>
  <si>
    <t>165. Servicios de atención médica pre-hospitalaria y de rescate.</t>
  </si>
  <si>
    <t>166. Armonización contable</t>
  </si>
  <si>
    <t>167. Infraestructura educativa</t>
  </si>
  <si>
    <t>168. Infraestructura deportiva</t>
  </si>
  <si>
    <t>169. Construcción y rehabilitación de sistemas de riego</t>
  </si>
  <si>
    <t>170. Apoyo a migrantes y grupos especiales</t>
  </si>
  <si>
    <t>171. Fomento al desarrollo de comunidades y regiones del estado</t>
  </si>
  <si>
    <t>172. Apoyo a personas con discapacidad</t>
  </si>
  <si>
    <t>173. Aportaciones de seguridad social a cargo del gobierno del estado</t>
  </si>
  <si>
    <t>174. Recursos para el fondo de pensiones</t>
  </si>
  <si>
    <t>175. Coordinación de las instituciones de seguridad estatal</t>
  </si>
  <si>
    <t>176. Inteligencia para la seguridad estatal</t>
  </si>
  <si>
    <t>177. Apoyo a las inversiones sociales de los gobiernos municipales, de las organizaciones sociales y de la población rural</t>
  </si>
  <si>
    <t>178. Apoyo al ingreso, a la salud y a la educación de las familias en pobreza</t>
  </si>
  <si>
    <t>179. Apoyo a artesanos tradicionales, desempleados y jornaleros agrícolas en pobreza</t>
  </si>
  <si>
    <t>180. Instrumentación de la política laboral</t>
  </si>
  <si>
    <t>181. Producción y protección forestal</t>
  </si>
  <si>
    <t>182. Impulso a la participación social, acceso a la información y divulgación del conocimiento ambiental</t>
  </si>
  <si>
    <t>183. Formulación y conducción de la política de medio ambiente y recursos naturales</t>
  </si>
  <si>
    <t>184. Inspección y vigilancia del cumplimiento de la normatividad ambiental</t>
  </si>
  <si>
    <t>185. Definición, conducción y evaluación de la política de ordenamiento urbano y regional</t>
  </si>
  <si>
    <t>186. Manejo eficiente y sustentable del agua y prevención de inundaciones</t>
  </si>
  <si>
    <t>187. Formulación, articulación y conducción de la política en ciencia, tecnología e innovación</t>
  </si>
  <si>
    <t>188. Fortalecimiento de las instituciones de seguridad pública que garanticen la seguridad de la población</t>
  </si>
  <si>
    <t>189. Refugio para víctimas de violencia</t>
  </si>
  <si>
    <t>190. Fomento a la equidad de género</t>
  </si>
  <si>
    <t>191. Justicia penal</t>
  </si>
  <si>
    <t>192. Proceso legislativo</t>
  </si>
  <si>
    <t>193. Defensa de los trabajadores al servicio del Gobierno del Estado</t>
  </si>
  <si>
    <t>194. Recursos para presupuesto basado en resultados y sistema de evaluación del desempeño</t>
  </si>
  <si>
    <t>195. Acceso a la información pública gubernamental y protección de datos personales</t>
  </si>
  <si>
    <t>196. Impulso a la diversificación de los servicios informativos</t>
  </si>
  <si>
    <t>197. Sistema financiero competitivo, eficiente y con mayor cobertura</t>
  </si>
  <si>
    <t>198. Impartición de justicia en materia fiscal y administrativa</t>
  </si>
  <si>
    <t>199. Control y evaluación eficaz de la gestión institucional</t>
  </si>
  <si>
    <t>200. Administración de recursos eficiente y transparente</t>
  </si>
  <si>
    <t>201. Actuaciones de la secretaría de hacienda apegadas a certeza jurídica y legalidad</t>
  </si>
  <si>
    <t>202. Garantizar el derecho de los contribuyentes a recibir justicia en materia fiscal, en el orden estatal</t>
  </si>
  <si>
    <t>203. Otorgamiento de créditos a trabajadores</t>
  </si>
  <si>
    <t>204. Servicios financieros promotores de inversión</t>
  </si>
  <si>
    <t>205. Aeropuertos eficientes y competitivos</t>
  </si>
  <si>
    <t>206. Seguridad técnica y jurídica mercantil</t>
  </si>
  <si>
    <t>207. Actividades orientadas al financiamiento y recuperación de cartera de banca de desarrollo</t>
  </si>
  <si>
    <t>208. Apoyo a la comercialización de productos agropecuarios</t>
  </si>
  <si>
    <t>209. Diseño y aplicación de la política educativa</t>
  </si>
  <si>
    <t>210. Educación para el desarrollo rural</t>
  </si>
  <si>
    <t>211. Reforma financiera consolidada con acceso universal a los servicios de salud a la persona</t>
  </si>
  <si>
    <t>212. Prestaciones sociales eficientes en materia de salud</t>
  </si>
  <si>
    <t>213. Servicios de resguardo de bienes asegurados</t>
  </si>
  <si>
    <t>214. Ejercicio de la acción penal</t>
  </si>
  <si>
    <t>215. Protección de los derechos humanos eficaz y eficiente</t>
  </si>
  <si>
    <t>216. Atención integral a víctimas y ofendidos de delitos de alto impacto</t>
  </si>
  <si>
    <t>217. Resolver impugnaciones en procesos electorales</t>
  </si>
  <si>
    <t>218. Prerrogativas garantizadas y oportunas para los partidos políticos</t>
  </si>
  <si>
    <t>219. Impartición de  justicia en el ámbito de su competencia</t>
  </si>
  <si>
    <t>220. Organización de elecciones estatales, fomento de la participación ciudadana y promoción del desarrollo del sistema de partidos</t>
  </si>
  <si>
    <t>221. Infraestructura de seguridad pública</t>
  </si>
  <si>
    <t>222. Infraestructura urbana</t>
  </si>
  <si>
    <t>223. Infraestructura eléctrica</t>
  </si>
  <si>
    <t>224. Infraestructura de cultura</t>
  </si>
  <si>
    <t>225. Infraestructura de turismo</t>
  </si>
  <si>
    <t>226. Infraestructura institucional</t>
  </si>
  <si>
    <t>227. Infraestructura de salud</t>
  </si>
  <si>
    <t>228. Infraestructura agropecuaria</t>
  </si>
  <si>
    <t>229. Evaluación de programas en materia de seguridad pública</t>
  </si>
  <si>
    <t>230. Ejecución de procedimientos para la adjudicación de contratos de bienes y servicios del poder ejecutivo</t>
  </si>
  <si>
    <t>231. Licitación de obras públicas</t>
  </si>
  <si>
    <t xml:space="preserve">3.1 Legalización y apostilla de documentos con firmas autógrafas. </t>
  </si>
  <si>
    <t xml:space="preserve">1.1. Atención de demandas sociales y políticas             </t>
  </si>
  <si>
    <t>1.4. Actualización del Mapa de Riesgo para prevenir conflictos  sociales de Ciudadanos, Asociaciones Civiles, ONG y grupos sociales.</t>
  </si>
  <si>
    <t>1.1 Atención de solicitudes gestionadas de acuerdo a las presentadas por las Autoridades Municipales</t>
  </si>
  <si>
    <t>1.2 Interrelación institucional entre las Autoridades Municipales y Dependencias del estado para la aplicación de talleres de Gobernanza.</t>
  </si>
  <si>
    <t xml:space="preserve">3.4. Actualización del Sistema para la Inscripción y Certificación de los Actos del Estado Civil    </t>
  </si>
  <si>
    <t>( Número de usuarios satisfechos /Total de usuarios encuestados)*100</t>
  </si>
  <si>
    <t xml:space="preserve">( Quejas Registradas Año Actual/                                                                                                                                                                                   Total  de quejas Registradas Año Anterior)    </t>
  </si>
  <si>
    <t xml:space="preserve">Publicar dentro del territorio del Estado, la leyes, decretos, reglamentos, acuerdos, circulares  y demás actos expedidos por los Poderes del Estado y Ayuntamientos , en sus recpectivos ambitos de competencia. </t>
  </si>
  <si>
    <t xml:space="preserve">(Número de publicaciónes realizadas                                                                                                                                     / Total de publicaciones solicitadas por los usuarios.)*100                </t>
  </si>
  <si>
    <t>(Número de solicitudes tramitadas.                                                                                                                                   /Total de solicitudes recibidas.)</t>
  </si>
  <si>
    <t xml:space="preserve">(Número de notarías inspeccionadas.                                                                                                                                  / Total de notarías en el Estado de Morelos)*100      </t>
  </si>
  <si>
    <t>pendiente</t>
  </si>
  <si>
    <t xml:space="preserve">(Número de demandas ciudadanas atendidas / Total de demandas sociales presentadas)*100
</t>
  </si>
  <si>
    <t>(Número de demandas sociales atendidas/Total de demandas sociales presentadas)*100</t>
  </si>
  <si>
    <t>(Demandas sociales atendidas/Demandas sociales presentadas)*100</t>
  </si>
  <si>
    <t>(SOLICITUDES ATENDIDAS/SOLICITUDES PRESENTADAS)*100</t>
  </si>
  <si>
    <t>(Número de demandas ciudadanas, políticas y de organizaciones civiles atendidas/Demandas ciudadanas políticas y de organizaciones civiles resueltas)*100</t>
  </si>
  <si>
    <t xml:space="preserve">(Capacitaciones realizadas a iglesias, autoridades municipales y público en general/Capacitaciones solicitadas por iglesias, autoridades municipales y público en general)*100              </t>
  </si>
  <si>
    <t>Asesorias realizadas a los Ministros de Culto/ Asesorías solicitadas por Ministros de Culto</t>
  </si>
  <si>
    <t xml:space="preserve">(Conferencia programada/Conferencia realizadas)*100       </t>
  </si>
  <si>
    <t>mensual</t>
  </si>
  <si>
    <t>(Número de copias certificadas expedidas de actos registrales (nacimiento, matrimonio, defunción, divorcio, reconocimiento y curp/Total de copias certificadas solicitadas de actos registrales)*100</t>
  </si>
  <si>
    <t>Número de apéndices (es el soporte de información de los actos registrales) revisados. TAE.- Total de apéndices elaborados por las oficialías.</t>
  </si>
  <si>
    <t>(Número de aclaraciones, rectificaciones, autorizaciones, registros extemporaneos y constancias de inexistencia/Total de aclaraciones, rectificaciones, autorizaciones, registros extemporaneos y constancias de inexistencia  de actos registrales solicitados)*100</t>
  </si>
  <si>
    <t>(Número de actualizaciones realizadas del Sistema para la Inscripción y Certificación de los Actos del Estado Civil /Total de actualizaciones programadas del Sistema para la Inscripción y Certificación de los Actos del Estado Civil)*100</t>
  </si>
  <si>
    <t>Contar con un respaldo al 100 por ciento en el sistema para la inscripcion y certificacion de los actos del estado civil para ofrecer un mejor servicio a la ciudadania.</t>
  </si>
  <si>
    <t>(Número de Demandas Sociales Atendidas/                                                                                                                       Total de Demandas Sociales Presentadas)*100</t>
  </si>
  <si>
    <t>(Cantidad de Hermanamientos Celebrados /                                                                                                                                                           Total de Hermanamientos Celebrados Programados)*100</t>
  </si>
  <si>
    <t>(Actualizaciones realizadas del Padrón de las ONG´S /                                                                                                                                                                           Total de Actualizaciones Programadas del Padrón de las ONG´S)*100</t>
  </si>
  <si>
    <t>Actividad 1..1</t>
  </si>
  <si>
    <t xml:space="preserve"> Contribuir a mejorar la seguridad física y patrimonial de la población</t>
  </si>
  <si>
    <t xml:space="preserve"> (Cantidad de COMVIVES con toma de protesta y alarmas entregadas/Total de COMVIVES conformados en el estado)*100</t>
  </si>
  <si>
    <t>(Cantidad de COMVIVES capacitados//Total de COMVIVES conformados en el estado)*100</t>
  </si>
  <si>
    <t xml:space="preserve">Actividad 1. Actividades de Oficinas de Secretrarios </t>
  </si>
  <si>
    <t>(Número de reuniones con Gabinete Legal y Ampliado realizadas /
Número de reuniones con Gabinete Legal y Ampliado programadas)*100</t>
  </si>
  <si>
    <t>(Número de sesiones realizadas de los organismos descentralizados de la Secretaría de Gobierno/ 
Número de sesiones programadas de los organismos descentralizados de la Secretaría de Gobierno)*100</t>
  </si>
  <si>
    <t>Actividades Admiistrativas</t>
  </si>
  <si>
    <t>(PRESUPUESTO EJERCIDO DE LA SECRETARÍA DE GOBIERNO/ PRESUPUESTO AUTORIZADO DE LA SECRETARÍA DE GOBIERNO)*100</t>
  </si>
  <si>
    <t xml:space="preserve"> TRÁMITES ADMINISTRATIVOS DE RECURSOS FINANCIEROS, MATERIALES, BIENES MUEBLES, HUMANOS E INFORMATICOS ATENDIDOS/ TOTAL DE TRÁMITES SOLICITADOS</t>
  </si>
  <si>
    <t>Mide el porcentaje de solicitudes de información pública  atendidas  dentro de los terminos de Ley respecto al  total de solicitudes de información pública  recibidas dentro de los terminos de Ley.</t>
  </si>
  <si>
    <t xml:space="preserve">( Número de Solicitudes de Información Pública Atendidas/                                           
Total de Solicitudes de Información Pública Recibidas)*100       </t>
  </si>
  <si>
    <t>Actividades Juridicas</t>
  </si>
  <si>
    <t>Analizar leyes, reformas, decretos, acuerdos y demás instrumentos jurídicos del Poder Ejecutivo</t>
  </si>
  <si>
    <t>(Numero de instrumentos jurídicos analizados                                                                                                                             / Total de instrumentos jurídicos requeridos)*100</t>
  </si>
  <si>
    <t xml:space="preserve"> (Número de servicios de internet realizados/Total de servicios de internet programados)*100</t>
  </si>
  <si>
    <t xml:space="preserve"> (Número de personas contratadas/Total de personas programadas)*100 </t>
  </si>
  <si>
    <t>(Cantidad de equipos tecnológicos adquiridos/Total de equipos tecnológicos requeridos)*100</t>
  </si>
  <si>
    <t>(Cantidad de oficiales del Registro Civil Capacitadas/Total de Oficiales del Registro Civil Programadas)*100</t>
  </si>
  <si>
    <t xml:space="preserve">Componente </t>
  </si>
  <si>
    <t xml:space="preserve">Número de cursos de capacitación impartidos a Servidores Públicos en materia de derechos humanos impartidos </t>
  </si>
  <si>
    <t xml:space="preserve">Mide la proporcion de cursos de capacitación impartidos a Servidores Públicos en materia de derechos humanos respecto al total de cursos de capacitación requeridos </t>
  </si>
  <si>
    <t>(Número de cursos de capacitación impartidos a Servidores Públicos en materia de derechos humanos /Total de cursos en derechos humanos requeridos)*100</t>
  </si>
  <si>
    <t>(Número de servidores públicos capacitados en materia de derechos humanos/Total de servidores públicos del Poder Ejecutivo)*100</t>
  </si>
  <si>
    <t>(Número de quejas, recomendaciones, solicitudes, medidas cautelares y expedientes de gestión en materia de derechos humanos, recepcionadas/ Total de quejas, recomendaciones, solicitudes, medidas cautelares y expedientes de gestión en materia de derechos humanos tramitadas)*100</t>
  </si>
  <si>
    <t xml:space="preserve"> (Número de asesorías en Derechos Humanos otorgadas/Total de asesorías solicitadas  en materia de Derechos Humanos )</t>
  </si>
  <si>
    <t>(Número de cursos de capacitación impartidos en materia de Diversidad Sexual igualdad de genero y no discriminación /NCCPMDSIGND: Número de cursos de capacitación impartidos en materia de Diversidad Sexual igualdad de genero y no discriminación )*100</t>
  </si>
  <si>
    <t>(Personas capacitadas en materia de Diversidad Sexual Igualdad de Género y no Discriminación /Total de personas capacitadas estimadas)*100</t>
  </si>
  <si>
    <t xml:space="preserve"> (Número de acciones realizadas de difusión de la cultura de respeto a los derechos humanos /Total de acciones realizadas programadas )*100</t>
  </si>
  <si>
    <t>Empoderar a las personas vulnerables en todos los ambitos de la vida familiar, social y comunitaria</t>
  </si>
  <si>
    <t xml:space="preserve"> </t>
  </si>
  <si>
    <t>Beneficia con pensiones mensuales a los veteranos, viudas y las familias de origen zapatista en el estado de morelos</t>
  </si>
  <si>
    <t>Porcentaje de beneficios a los veteranos, viudas y las familias de origen zapatista en el estado de morelos</t>
  </si>
  <si>
    <t>Mide los beneficios que se otorgaron a los veteranos, viudas de origen zapatista en el estado de morelos</t>
  </si>
  <si>
    <t>(Beneficio de vetaranos y viudas de origen zapatista/pro-veteranos de la Revolucion del Sur)*100</t>
  </si>
  <si>
    <t>Consultar el acervo documental del archivo historico del Instituto Pro-Veteranos de la Revolucion del Sur</t>
  </si>
  <si>
    <t>Porcentaje de consultas al archivo historico de los veteranos en el estado de morelos</t>
  </si>
  <si>
    <t>Mide las consultas al archivo zapatista al acceso y cantidad de expedientes de los veteranos en el estado de morelos</t>
  </si>
  <si>
    <t>Consultas al archivo historico de los veteranos en morelos/ pro-veteranos de la Revolucion del Sur)*100</t>
  </si>
  <si>
    <t>Conservar el patrimonio historico del estado de morelos, mediante conferencias sobre la revolucion zapatista en la entidad morelense</t>
  </si>
  <si>
    <t>Porcentaje de conferencias historicas sobre la revolucion zapatista en morelos</t>
  </si>
  <si>
    <t>Mide las conferencias nacionales e internacionales sobre los aspectos historicos-culturales del legado historico de la revolucion mexicana en e estado de morelos</t>
  </si>
  <si>
    <t>Porcentaje de conferencias historicas sobre la revolucion mexicana en morelos/ pro-veteranos de la Revolucion del Sur)*100</t>
  </si>
  <si>
    <t>Actividad 4.1</t>
  </si>
  <si>
    <t>Digitalizar el acervo historico de los veteranos zapatistas en el estado de morelos</t>
  </si>
  <si>
    <t>Porcentaje de la digitalizacion del archivo historico del instituto pro-veteranos de la revolucion del sur</t>
  </si>
  <si>
    <t>Mide el total de expedientes digitalizados de los veteranos zapatistas</t>
  </si>
  <si>
    <t>Numero de expedientes digitalizados del archivo historico del instituto proveteranos de la revolucion del sur/ pro-veteranos de la Revolucion del Sur)*100</t>
  </si>
  <si>
    <t>N/A</t>
  </si>
  <si>
    <t>Fecha</t>
  </si>
  <si>
    <t>La capacidad gubernamental es complementaria a la participación social.</t>
  </si>
  <si>
    <t xml:space="preserve">Marco normativo reformado y actualizado para la intervención gubernamental. </t>
  </si>
  <si>
    <t>Dispociones normativas internas vigentes en la administración pública Estatal.</t>
  </si>
  <si>
    <t xml:space="preserve">Actividad 2.2  Revisión y verificación del estado físico de las placas de red geodesica estatal pasiva. </t>
  </si>
  <si>
    <t>Revisión y verificación del estado físico de las placas de red geodesica estatal pasiva.</t>
  </si>
  <si>
    <t xml:space="preserve">Porcentaje de placas de red geodésica estatal pasiva revisadas y verificadas. </t>
  </si>
  <si>
    <t xml:space="preserve">Mide el numero de placas de red geodésica estatal pasiva revisadas y verificadas con relación al total de placas existentes. </t>
  </si>
  <si>
    <t xml:space="preserve">(Número de placas red geodésica estatal pasiva revisadas y verificadas /  Total de placas que integran la red geodésica estatal pasiva) * 100 </t>
  </si>
  <si>
    <t>Seguridad y certeza jurídica otorgada</t>
  </si>
  <si>
    <t>Porcentaje de  trámites y servicios otorgados a los ciudadanos del estado de Morelos.</t>
  </si>
  <si>
    <t xml:space="preserve">Actividad 3.8  Otorgamiento de certeza jurídica en la tenencia de la tierra </t>
  </si>
  <si>
    <t>Atender de manea eficaz las solicitudes para regular la tenencia de la tierra (predios y/o colonias)</t>
  </si>
  <si>
    <t xml:space="preserve">Porcentaje de expedientes de regularización de la tenencia de la tierra integrados. </t>
  </si>
  <si>
    <t>Mide la proporción de expedientes de regularización de la tenencia de la tierra integrados respecto al total de expedientes  de regularización solicitados.</t>
  </si>
  <si>
    <t>Número de expedientes de regularización de la tenencia de la tierra integrados/ Total de expedientes de regularización solicitados) * 100</t>
  </si>
  <si>
    <t xml:space="preserve">Atender de manera eficaz las solicitudes de títulos de propiedad para otorgar certeza jurídica en la tenencia de la tierra. </t>
  </si>
  <si>
    <t xml:space="preserve">Porcentaje de títulos de propiedad otorgados. </t>
  </si>
  <si>
    <t xml:space="preserve">Mide la proporción de títulos de propiedad otorgados, respecto al total de títulos de propiedad solicitados. </t>
  </si>
  <si>
    <t>Número de títulos de propiedad otorgados / Total de títulos de propiedad solicitados) *100</t>
  </si>
  <si>
    <t>Atender de manera eficaz las solicitudes de límites territoriales intermunicipales para establecer su definición.</t>
  </si>
  <si>
    <t xml:space="preserve">Porcentaje de limites territoriales intermunicipales definidos. </t>
  </si>
  <si>
    <t xml:space="preserve">Mide la proporción de los límites territoriales intermunicipales definidos respecto al total de limites territoriales intermunicipales solicitados. </t>
  </si>
  <si>
    <t xml:space="preserve">(Numero de expedientes integrados
/  Total de límites territoriales intermunicipales solicitados) *100
</t>
  </si>
  <si>
    <t xml:space="preserve">Integrar de manera eficaz los expedientes técnicos con los que se determine o no la causa de utilidad pública pretendida. </t>
  </si>
  <si>
    <t xml:space="preserve">Porcentaje de expedientes técnicos integrados, con los que se determine o no la configuración de la causa de utilidad pública pretendida. </t>
  </si>
  <si>
    <t>Mide la proporción de expedientes técnicos integrados, respecto de los solicitados</t>
  </si>
  <si>
    <t>(Número de expedientes técnicos integrados /  Total de expedientes técnicos integrados solicitados) *100</t>
  </si>
  <si>
    <t>La capacidad gubernamental es oportuna y complementaria a la participación social</t>
  </si>
  <si>
    <t>Seguridad y Certeza Jurídica otorgada</t>
  </si>
  <si>
    <t>Dar certeza jurídica, sobre los trámites de inscripción que realiza la ciudadanía, relativos a la propiedad inmobiliaria.</t>
  </si>
  <si>
    <t>Porcentaje de inscripciones realizadas de documentos de la propiedad y el comercio</t>
  </si>
  <si>
    <t>Mide la proporción de certificaciones realizadas de documentos inscritos de la propiedad y el comercio respecto al total de certificaciones solicitadas de documentos inscritos de la propiedad y el comercio</t>
  </si>
  <si>
    <t>Número de Inscripciones realizadas de documentos de la propiedad y el comercio/Total de inscripciones solicitadas que cumplen con norma establecida de documentos de la propiedad y el comercio*100</t>
  </si>
  <si>
    <t>Dar certeza jurídica, sobre los trámites de certificación de documentos inscritos que realiza la ciudadanía, relativos a la propiedad inmobiliaria.</t>
  </si>
  <si>
    <t>Porcentaje de certificaciones realizadas de documentos inscritos de la propiedad y el comercio</t>
  </si>
  <si>
    <t>Número de Certificaciones realizadas de documentos inscritos de la propiedad y el comercio/Total de certificaciones solicitadas de documentos inscritos de la propiedad y el comercio*100</t>
  </si>
  <si>
    <t>Dar certeza jurídica, sobre las consultas de folios electrónicos que realiza la ciudadanía, relativos a la propiedad inmobiliaria.</t>
  </si>
  <si>
    <t>Porcentaje de consultas atendidas sobre folios eletrónicos de la propiedad y el comercio</t>
  </si>
  <si>
    <t>Mide la proporción de consultas atendidas sobre folios  eletrónicos  de la propiedad y el comercio respecto al total de consultas solicitadas sobre folios de la propiedad y el comercio</t>
  </si>
  <si>
    <t>Número de Consultas atendidas sobre folios  eletrónicos  de la propiedad y el comercio/ Total de Consultas solicitadas sobre folios de la propiedad y el comercio</t>
  </si>
  <si>
    <t>Dar certeza jurídica, sobre las emisiones de copias certificadas, informes de testamento, testimonios, autorización y cierre de protocolos que realiza la ciudadanía, relativos a la propiedad inmobiliaria.</t>
  </si>
  <si>
    <t>Porcentaje de emisión de copias certificadas, informes de testamento, testimonios y autorización y cierre de protocolos.</t>
  </si>
  <si>
    <t>Mide la porporción de emisiones de copias certificadas, informes de testamento y testimonios y autorización y cierre de protocolos respecto al total de emisiones solicitadas de copias certificadas, informes de testamento y testimonios y autorización y cierre de protocolos.</t>
  </si>
  <si>
    <t>NúmeroEmisiones de copias certificadas, informes de testamento y testimonios y autorización y cierre de protocolos/Total de Emisiones solicitadas de copias certificadas, informes de testamento y testimonios y autorización y cierre de protocolos*100</t>
  </si>
  <si>
    <t>Actividad 3.10</t>
  </si>
  <si>
    <t>Tener relacionados los padrones registral y catastral que brinden certeza jurídica y geográfica de los predios del Estado de Morelos.</t>
  </si>
  <si>
    <t>Porcentaje de predios vinculados registral y catastralmente</t>
  </si>
  <si>
    <t xml:space="preserve">Mide la proporción de predios vinculados registral y catastralmente respecto al total de predios programados para vincular registral y catastralmente </t>
  </si>
  <si>
    <t>Número de Predios vinculados registral y catastralmente/Total de Predios programados para vincular registral y catastralmente*100</t>
  </si>
  <si>
    <t>Mantenernos dentro de los tres primeros lugares a nivel nacional, en materia registral y catastral.</t>
  </si>
  <si>
    <t>Posición designada por el Comité de Evaluación para el Programa de Modernización de los Registros Públicos del País de la Secretaría de Desarrollo Agrario, Territorial y Urbano (SEDATU) al Instituto de Servicios Registrales y Catastrales del Estado de Morelos</t>
  </si>
  <si>
    <t>Mide el lugar designado por el Comité de Evaluación para el Programa de Modernización de los Registros Públicos del País de la Secretaría de Desarrollo Agrario, Territorial y Urbano (SEDATU) al Instituto de Servicios Registrales y Catastrales del Estado de Morelos</t>
  </si>
  <si>
    <t>Posición designada por el Comité de Evaluación para el Programa de Modernización de los Registros Públicos del País de la Secretaría de Desarrollo Agrario, Territorial y Urbano (SEDATU)/ Posición programada por el Instituto de Servicios Registrales y Catastrales del Estado de Morelos.</t>
  </si>
  <si>
    <t>Brindar servicios mas eficientes a los usuarios del Instituto, brindando certeza jurídica en sus propiedades.</t>
  </si>
  <si>
    <t>Porcentaje de avance realizado en la modernización integral del Instituto.</t>
  </si>
  <si>
    <t>Mide el Porcentaje de avance realizado en la modernización integral del Instituto.</t>
  </si>
  <si>
    <t>Numero de puntos con metas cumplidas 
/TOTAL DE PUNTOS REQUERIDOS:Total de puntos requeridos 25 puntos 20 puntos que corresponden a los componentes de Tecnologías de la Información, 5 puntos a Gestión de la Calidad.</t>
  </si>
  <si>
    <t>Posición</t>
  </si>
  <si>
    <t>Mantener actualizada la infraestructura tecnologica, para garantizar la conservación de los datos.</t>
  </si>
  <si>
    <t>Porcentaje de renovación de licenciamiento, así como garantías e instalación de infraestructura tecnológica.</t>
  </si>
  <si>
    <t>Numero de puntos con metas cumplidadas en equipos adquiridos/Total de puntos requeridos 20 puntos que corresponden a los componentes de Tecnologías de la Información</t>
  </si>
  <si>
    <t xml:space="preserve">Capacitación en materia de los  derechos de las Niñas, Niños y Adolescentes </t>
  </si>
  <si>
    <t xml:space="preserve">Porcentaje de cursos relizados sobre los derecho de las Niñas, Niños y Adolescentes </t>
  </si>
  <si>
    <t xml:space="preserve">Mide la proporción de cursos relizados sobre los derecho de las Niñas, Niños y Adolescentes  a los integrantes del Sistema de Protección  de Niñas, Niños y Adolescentes estatal y municipal en relación al total de cursos requeridos sobre los derecho de las Niñas, Niños y Adolescentes  a los integrantes del Sistema de Protección  de Niñas, Niños y Adolescentes estatal y municipal </t>
  </si>
  <si>
    <t>(Número de cursos relizados sobre los derecho de las Niñas, Niños y Adolescentes  a los integrantes del Sistema de Protección  de Niñas, Niños y Adolescentes estatal y municipal / Total  de cursos requeridos en esta metria ) * 100</t>
  </si>
  <si>
    <t xml:space="preserve">Elaborar Programa Local  del Sistema de Estatal de Protección de los Derechos de Niñas,Niñas y Adolescentes </t>
  </si>
  <si>
    <t>Porcentaje de avance de elaboración del programa local del Sistema de Estatal de Protección de los Derechos de Niñas,Niñas y Adolescentes</t>
  </si>
  <si>
    <t>Mide la proporción de avance de elaboración del programa local del Sistema de Estatal de Protección de los Derechos de Niñas,Niñas y Adolescentes respecto al avance programado de elaboración del programa local del Sistema de Estatal de Protección de los Derechos de Niñas,Niñas y Adolescentes</t>
  </si>
  <si>
    <t>(Avance de elaboración del programa local del Sistema de Estatal de Protección de los Derechos de Niñas,Niñas y Adolescentes / Avance programado de elaboración del programa local del Sistema de Estatal de Protección de los Derechos de Niñas,Niñas y Adolescentes)*100</t>
  </si>
  <si>
    <t>Realizar campaña de difusión sobre los derechos de los Niñas, Niños y Adolescentes.</t>
  </si>
  <si>
    <t>Porcentaje de campañas de difusión realizadas sobre la cultura de respeto al derecho de las Niñas, Niños y Adolescentes del Estado de Morelos</t>
  </si>
  <si>
    <t>Mide la proporción de campañas de difusión realizadas (trípticos, carteles, medios masivos, etc.) sobre la cultura de respeto al derecho de las Niñas, Niños y Adolescentes del Estado de Morelos respecto al total de campañas de difusión programadas sobre la cultura de respeto al derecho de las Niñas, Niños y Adolescentes del Estado de Morelos</t>
  </si>
  <si>
    <t>(Número de campañas de difusión realizadas sobre la cultura de respeto al derecho de las Niñas, Niños y Adolescentes del Estado de Morelos / Total de campañas de difusión programadas y/o solicitadas sobre la cultura de respeto al derecho de las Niñas, Niños y Adolescentes del Estado de Morelos</t>
  </si>
  <si>
    <t xml:space="preserve">Otorgamiento de asesorías en materia de los derechos de las Niñas, Niños y Adolescentes a los integrantes del Sistema de Protección  de Niñas, Niños y Adolescentes municipal </t>
  </si>
  <si>
    <t xml:space="preserve">Porcentaje de asesorías realizadas en materia de los derechos de las Niñas, Niños y Adolescentes por los integrantes del Sistema de Protección  de Niñas, Niños y Adolescentes municipal </t>
  </si>
  <si>
    <t xml:space="preserve">Mide la proporción de asesorías realizadas en materia de los derechos de las Niñas, Niños y Adolescentes por los integrantes del Sistema de Protección  de Niñas, Niños y Adolescentes municipal en relación al total de asesorías solicitadas en materia de los derechos de las Niñas, Niños y Adolescentes por los integrantes del Sistema de Protección  de Niñas, Niños y Adolescentes municipal </t>
  </si>
  <si>
    <t>(Número de asesorías realizadas en materia de los derechos de las Niñas, Niños y Adolescentes por los integrantes del Sistema de Protección  de Niñas, Niños y Adolescentes municipal / Total de asesorías solicitadas en materia de los derechos de las Niñas, Niños y Adolescentes por los integrantes del Sistema de Protección  de Niñas, Niños y Adolescentes municipal )*100</t>
  </si>
  <si>
    <t>Actividad 1.4</t>
  </si>
  <si>
    <t>Crear la página de Internet del Sistema de Estatal de Protección de los Derechos de Niñas,Niñas y Adolescentes</t>
  </si>
  <si>
    <t>Porcentaje de avance del diseño de la página de Internet del Sistema de Estatal de Protección de los Derechos de Niñas,Niñas y Adolescentes</t>
  </si>
  <si>
    <t>Mide la proporción de avance del diseño de la página de Internet del Sistema de Estatal de Protección de los Derechos de Niñas,Niñas y Adolescentes respecto al avance programado del diseño de la página de Internet del Sistema de Estatal de Protección de los Derechos de Niñas,Niñas y Adolescentes</t>
  </si>
  <si>
    <t>(Avance del diseño de la página de Internet del Sistema de Estatal de Protección de los Derechos de Niñas,Niñas y Adolescentes respecto al avance programado del diseño de la página de Internet del Sistema de Estatal de Protección de los Derechos de Niñas,Niñas y Adolescentes) * 100</t>
  </si>
  <si>
    <t>Elaborar informes para el Sistema Nacional</t>
  </si>
  <si>
    <t>Porcentaje de informes elaborados para el Sistema Nacional de Protección Integral</t>
  </si>
  <si>
    <t>Mide la proporción de informes elaborados para el Sistema Nacional de Protección Integral respecto al total de informes solicitados por el Sistema Nacional de Protección Integral</t>
  </si>
  <si>
    <t>(Número de informes elaborados para el Sistema Nacional de Protección Integral / Total de informes solicitados por el Sistema Nacional de Protección Integral)*100</t>
  </si>
  <si>
    <t>Actividad 2.2</t>
  </si>
  <si>
    <t>Actividad 2.3</t>
  </si>
  <si>
    <t>Se encuentran en revisión las líneas de acción del Programa de Protección de Niñas, Niños y Adolescentes del Estado de Morelos por parte de integrantes del Sistema de Protección Integral de Niñas, Niños y Adolescentes  del estado de Morelos.</t>
  </si>
  <si>
    <t>Coordinación Estatal de Reinserción Social</t>
  </si>
  <si>
    <t>Obtener convenios con Instituciones Publicas y Privadas</t>
  </si>
  <si>
    <t>La población interna cumple su pena en condiciones adecuadas y se reinserta en la sociedad</t>
  </si>
  <si>
    <t xml:space="preserve">Obtencion de convenios con instituciones públicas y privadas </t>
  </si>
  <si>
    <t>Convenios firmados</t>
  </si>
  <si>
    <t>Fortalecimiento al Sistema de Reinserción Social en las áreas de capital humano, tecnológico, comunicación, infraestructura y seguridad fortalecida</t>
  </si>
  <si>
    <t>Capacitar, evaluar y certificar permanentemente al personal de seguridad y custodia de la C.E.R.S.</t>
  </si>
  <si>
    <t>Operar la custodia y vigilancia de los establecimientos penitenciarios</t>
  </si>
  <si>
    <t>Traslados de las personas privadas de su libertad</t>
  </si>
  <si>
    <t>Fomentar las relaciones con las personas del exterior que se consideren adecuadas.</t>
  </si>
  <si>
    <t>Brindar asesoría jurídica a los familiares de las personas privadas de su libertad.</t>
  </si>
  <si>
    <t>Actividad 1.6</t>
  </si>
  <si>
    <t>Actividad 1.7</t>
  </si>
  <si>
    <t>Realizar cursos y/o talleres de capacitación para y en el trabajo de las personas privadas de la libertad</t>
  </si>
  <si>
    <t>Comercializar las artesanias elaboradas para las personas privadas de la libertad</t>
  </si>
  <si>
    <t>Actividad 2.4</t>
  </si>
  <si>
    <t>Contar con áreas de trabajo dignas y eficientes, lo cual facilita las actividades a realizar</t>
  </si>
  <si>
    <t>Modernizar la infraestructura actual de los establecimientos penitenciarios</t>
  </si>
  <si>
    <t>Material electrónico adquirido para las oficinas de la Coordinación de Reinserción Social</t>
  </si>
  <si>
    <t>Accesorios menores de equipo de computo adquiridos para las oficinas de la Coordinación de Reinserción Social</t>
  </si>
  <si>
    <t>Herramientas menores adquiridos para las oficinas de la Coordinación de Reinserción Social</t>
  </si>
  <si>
    <t>Materiales complementarios adquiridos para las oficinas de la Coordinación de Reinserción Social</t>
  </si>
  <si>
    <t>Suministros medicos adquiridos adquiridos para la Coordinación de Reinserción Social</t>
  </si>
  <si>
    <t>Productos químicos adquiridos para la Coordinación de Reinserción Social</t>
  </si>
  <si>
    <t>Uniformes adquiridos para la Coordinación de Reinserción Social</t>
  </si>
  <si>
    <t>Artículos deportivos adquiridos para la Coordinación de Reinserción Social</t>
  </si>
  <si>
    <t>Productos textiles adquiridos para las personas privadas de su libertad</t>
  </si>
  <si>
    <t>Prendas de protección adquiridos para personal de custodia</t>
  </si>
  <si>
    <t>Asesoria en la instalacion de equipo y redes informaticas en el cereso morelos</t>
  </si>
  <si>
    <t>S038</t>
  </si>
  <si>
    <t>S038. Reconstrucción y reparación de viviendas dañadas por el Sismo</t>
  </si>
  <si>
    <t>Organismo: Unidos por Morelos</t>
  </si>
  <si>
    <t>Fondo Estatal para la Administración y Operación del Recinto Deportivo "Agustín Coruco Díaz”</t>
  </si>
  <si>
    <t>Garantizar la adecuada organización y conservación de la información que posean las áreas de las dependencias y organismos adscritos al Poder Ejecutivo, mediante la práctica de monitoreos.</t>
  </si>
  <si>
    <t>Porcentaje de dependencias y entidades de la Administración Pública Estatal monitoreadas de acuerdo con la Ley Estatal de Documentación y Archivos de Morelos.</t>
  </si>
  <si>
    <t>Mide la proporción de dependencias y entidades públicas monitoreadas con relación al total de dependencias y organismos adscritos al Poder Ejecutivo.</t>
  </si>
  <si>
    <t>(Número de dependencias y entidades públicas monitoreadas / Total de dependencias y entidades de la Administración pública estatal programadas) * 100</t>
  </si>
  <si>
    <t>Capacitar en materia archivística a las áreas de las dependencias y entidades de la administración pública estatal.</t>
  </si>
  <si>
    <t>Porcentaje de dependencias y entidades de la administración pública estatal capacitadas en materia archivística.</t>
  </si>
  <si>
    <t>Mide la proporción de dependencias y entidades de la administración pública estatal capacitadas en materia archivística con relación al total de dependencias y entidades de la administración pública estatal.</t>
  </si>
  <si>
    <t>(Número de dependencias y entidades públicas capacitadas/ Total de dependencias y entidades de la Administración pública estatal programadas) * 100</t>
  </si>
  <si>
    <t>Atender las asesorías solicitadas por las dependencias y entidades de la administración pública estatal</t>
  </si>
  <si>
    <t>Porcentaje de asesorias otorgadas en materia archivística a servidores públicos de las dependencias y entidades de la administración pública estatal.</t>
  </si>
  <si>
    <t>Mide la proporción de asesorías otorgadas a servidores públicos de las dependencias y entidades de la administracón pública estatal con relación al total de asesorías solicitadas por los servidores públicos de las dependencias y entidades de la administración pública estatal.</t>
  </si>
  <si>
    <t>(Número de asesorías otorgadas / Total de asesorias solicitadas) * 100</t>
  </si>
  <si>
    <t xml:space="preserve">Difundir a través de la página oficial de internet publicaciones en materia archivística. </t>
  </si>
  <si>
    <t>Tasa de variación de visitas registradas en la página oficial de internet como medio de consulta en materia de archivos.</t>
  </si>
  <si>
    <t>Mide la variación porcentual de visitas registradas en el año actual en la página oficial de internet con relación a las visitas registradas en la misma página oficial de internet en el mismo período transcurrido del año anterior.</t>
  </si>
  <si>
    <t>(Número de visitas registradas en la página oficial de internet en el año actual / Total de visitas registradas en la página oficial de internet en el año anterior) (-1) * 100</t>
  </si>
  <si>
    <t>Capacitar a los servidores públicos de las dependencias y entidades de la administración pública estatal en materia archivística a través de la impartición de cursos y asesorías.</t>
  </si>
  <si>
    <t>Porcentaje de servidores públicos capacitados a través de cursos y asesorías realizadas.</t>
  </si>
  <si>
    <t>Mide la proporción de servidores públicos capacitados en materia archivística con relación al total de servidores públicos de la administración pública estatal programados a capacitar.</t>
  </si>
  <si>
    <t>(Número de servidores públicos capacitados / Total de servidores públicos de la administración pública estatal programados a capacitar) *100</t>
  </si>
  <si>
    <t>Programa Presupuestario sin matriz de indicadores.</t>
  </si>
  <si>
    <t>porcentaje</t>
  </si>
  <si>
    <t>Los derechos humanos e indígenas, la igualdad de género y la no discriminación, son promovidos y orientados a la labor gubernamental.</t>
  </si>
  <si>
    <t xml:space="preserve">Porcentaje  de propuestas  que favorezcan la igualdad entre Mujeres y Hombres  con enfoque de Derechos Humanos.  </t>
  </si>
  <si>
    <t>Registro administrativo de la Dirección de Capacitación, Dirección de Planeación Evaluación y Normatividad  Dirección Juridica Y Dirección de Comunicación Social.</t>
  </si>
  <si>
    <t>Promover la cultura de no violencia y fomentar la igualdad de género.</t>
  </si>
  <si>
    <t>Políticas públicas con perspectiva de género y enfoque de derechos humanos promovidas.</t>
  </si>
  <si>
    <t>Porcentaje de servidoras (es) públicos profesionalizadas (os)  en materia de perspectiva de género, derechos humanos y atención a violencia contra las mujeres de Poder Ejecutivo.</t>
  </si>
  <si>
    <t>Contar con un Enlace de Género en el interior de las dependencias, cuyo objetivo sea establecer, dar seguimiento y evaluar acciones, para generar política  pública con Perspectiva de Género en el cumplimiento con la normatividad al interior de cada Institución.</t>
  </si>
  <si>
    <t>Sensibilización, capacitación y profesionalización de las o los servidores públicos de los tres poderes y de municipios en materia de perspectiva de género y derechos humanos.</t>
  </si>
  <si>
    <t>Porcentaje de talleres de sensibilización realizados en materia de perspectiva de género de los tres poderes, de los municipios y de la población en general.</t>
  </si>
  <si>
    <t>Registro administrativo de la Dirección de Capacitación.</t>
  </si>
  <si>
    <t>Lograr que concluyan el proceso de sensibilización  impartido a través de los talleres de capacitación las y los servidores publicos.</t>
  </si>
  <si>
    <t xml:space="preserve">Porcentaje de servidoras (es) públicos que concluyeron el proceso de sensibilización en materia de perspectiva de género de los tres poderes y de los municipios.  </t>
  </si>
  <si>
    <t>Lograr poder tener un panorama de las y los servidores publicos sensibilizados al interior de las dependencias.</t>
  </si>
  <si>
    <t>Porcentaje de cursos de capacitación realizados en materia de perspectiva de género, derechos humanos y atención a violencia contra las mujeres de los tres poderes.</t>
  </si>
  <si>
    <t xml:space="preserve">Lograr fomentar entre las mujeres y los hombres la cultura de la no violencia y fomentar la igualdad de género. </t>
  </si>
  <si>
    <t>Porcentaje de servidoras (es) públicos capacitadas (os) en materia de perspectiva de género y derechos humanos de los tres poderes.</t>
  </si>
  <si>
    <t>Lograr poder tener un panorama de las y los servidores publicos capacitados al interior de las dependencias.</t>
  </si>
  <si>
    <t>Porcentaje de diplomados realizados en materia de perspectiva de género, derechos humanos y atención a violencia contra las mujeres de Poder Ejecutivo.</t>
  </si>
  <si>
    <t>Registro administrativo de la Dirección de Capacitación y la Dirección de Planeación Evaluación y Normatividad.</t>
  </si>
  <si>
    <t>Lograr profesionalizar a las y los servidores publicos al interior de cada Institución para que estas y estos a su vez puedan ser replicadoras y replicadores.</t>
  </si>
  <si>
    <t>Atenciones psicológicas y/o jurídicas a mujeres, sus hijas e hijos en situación de violencia.</t>
  </si>
  <si>
    <t>Porcentaje de atenciones psicológicas otorgadas a mujeres, sus hijas e hijos en situación de violencia.</t>
  </si>
  <si>
    <t>Registro administrativo de la Dirección Jurídica.</t>
  </si>
  <si>
    <t>Lograr atención integral a las mujeres víctimas de delitos relacionados con violencia de género brindando atención psicológica para coadyuvar en su empoderamiento y toma de decisiones.</t>
  </si>
  <si>
    <t>Porcentaje de atenciones jurídicas otorgadas a mujeres en situación de violencia.</t>
  </si>
  <si>
    <t>Lograr atención integral a las mujeres víctimas de delitos relacionados con violencia de género orientando sobre sus derechos, procesos jurídicos e instancias legales respecto a la situación.</t>
  </si>
  <si>
    <t>Porcentaje de mujeres, sus hijas e hijos en situación de violencia con atenciones psicológicas y/o jurídicas otorgadas.</t>
  </si>
  <si>
    <t>Al Conocer el número de mujeres sus hijas e hijos en situación de violencia atendidas (os), se cuenta con un amplio  panorama de los alcances de la violencia de género.</t>
  </si>
  <si>
    <t>Actividad 3.3</t>
  </si>
  <si>
    <t>Difusión de las políticas públicas a favor de la mujer.</t>
  </si>
  <si>
    <t>Porcentaje de actualizaciones realizadas en medios electrónicos del IMEM sobre las políticas públicas a favor de la mujer.</t>
  </si>
  <si>
    <t>Registro administrativo de la Dirección de Comunicación Social.</t>
  </si>
  <si>
    <t xml:space="preserve">Contactar ilimitadamente y en tiempo real con la sociedad para posicionar, las acciones que realiza el IMM. </t>
  </si>
  <si>
    <t>Porcentaje de campañas de difusión realizadas sobre políticas públicas a favor de la mujer en medios de comunicación.</t>
  </si>
  <si>
    <t>Difundir ante la sociedad las acciones del IMM a favor de la igualdad, la perspectiva de genero y el derecho de la Mujer a una vida libre de violencia.</t>
  </si>
  <si>
    <t>Porcentaje de eventos de promoción  de políticas públicas a favor de la mujer.</t>
  </si>
  <si>
    <t>Fomentar y promocionar ante la sociedad la cultura de no violencia.</t>
  </si>
  <si>
    <t>Actividad 3.4</t>
  </si>
  <si>
    <t>Creación del Banco Estatal de Datos de Información sobre casos de Violencia Contra las Mujeres.</t>
  </si>
  <si>
    <t>Porcentaje de avance de creación del Banco Estatal de Datos de Información sobre casos de Violencia Contra las Mujeres.</t>
  </si>
  <si>
    <t>Registro administrativo del proyecto de creación en el Instituto de la Mujer para el Estado de Morelos.</t>
  </si>
  <si>
    <t xml:space="preserve">Contar en el estado con una base de datos que permita tener una perspectiva amplia,  de la realidad y contexto en que se ubica el Estado en materia de violencia de género. </t>
  </si>
  <si>
    <t>Actividad 3.5</t>
  </si>
  <si>
    <t>Centro de Documentación Especializado en Género.</t>
  </si>
  <si>
    <t xml:space="preserve">Porcentaje de consultas solicitadas por mujeres y hombres al centro de documentación especializada en género. </t>
  </si>
  <si>
    <t>Otorgar a la población un espacio de información especializada en derechos humanos y género.</t>
  </si>
  <si>
    <t>Actividad 3.6</t>
  </si>
  <si>
    <t>Fortalecer institucionalmente para transversalizar la perspectiva de género en las dependencias públicas estatales y municipales con Alerta de Violencia de Género contra la Mujer (AVGM) y sin AVGM.</t>
  </si>
  <si>
    <t>Porcentaje de metas realizadas para el Fortalecimiento de la Transversalidad de la perspectiva de géneroy su institucionalización en dependencias públicas  municipales y estatales. TRANSVERSALIDAD MODALIDAD I.</t>
  </si>
  <si>
    <t>Registro administrativo de la Dirección de Planeación Evaluación y Normatividad.</t>
  </si>
  <si>
    <t>Contribuir al fortalecimiento de la Transversalidad de la Perspectiva de Género en las dependencias pùblicas municipales y estatales.</t>
  </si>
  <si>
    <t>Porcentaje de metas realizadas para Fortalecer institucionalmente la Transversalización de la perspectiva de género en las dependencias públicas estatales y municipales TRANSVERSALIDAD MODALIDAD III</t>
  </si>
  <si>
    <t>Fortalecimiento de las Instancias Municipales de la Mujer.</t>
  </si>
  <si>
    <t>Fortalecimiento de las Instancias Municipales de la Mujer (Equipamiento).</t>
  </si>
  <si>
    <t>Actividad 3.7</t>
  </si>
  <si>
    <t>Fortalecer al Instituto de la Mujer para el Estado de Morelos.</t>
  </si>
  <si>
    <t>Porcentaje de metas realizadas para fortalecer el Instituto de la Mujer para el Estado de Morelos.</t>
  </si>
  <si>
    <t>Registro administrativo en la Dirección de Administración y Finanzas.</t>
  </si>
  <si>
    <t>Fortalecer el Instituto de la Mujer Reforzando  la Infraestructura Humana y Material para dar una Atención Integral a través de un servicio eficiente, eficaz, de calidad y calidez.</t>
  </si>
  <si>
    <t>Actividad 3.8</t>
  </si>
  <si>
    <t>Programa de apoyo a las Instancias de las mujeres en las entidades federativas.</t>
  </si>
  <si>
    <t xml:space="preserve">Porcentaje de acciones realizadas para la prevención y atención de las mujeres en situación de violencia PAIMEF 2017. </t>
  </si>
  <si>
    <t xml:space="preserve">Registro administrativo en la Dirección de Capacitación y Enlace Institucional. </t>
  </si>
  <si>
    <t xml:space="preserve"> Fortalecer con recursos humanos y materiales a los tres Centros de Atención Externa para Mujeres; asì mismo otorgar Pláticas en la temáticas y hacer llegar la atención a través de la Unidad Móvil para la orientación a mujeres en situación de violencia</t>
  </si>
  <si>
    <t>Proteger la integridad física y patrimonial de los morelenses, mediante estrategias de prevención, investigación análisis táctico-operativo, así como la construcción de políticas en red para detectar y combatir oportunamente conductas antisociales y delictivas, en un marco de respeto a la Ley</t>
  </si>
  <si>
    <t>Tasa Incidencia delictiva general por cada 100,000 habitantes</t>
  </si>
  <si>
    <t xml:space="preserve">Mide el número de delitos en general por cada 100,000 habitantes
</t>
  </si>
  <si>
    <t>(Total de delitos registrados en la Entidad / Total de la población) x 100,000</t>
  </si>
  <si>
    <t>Reducción del 5% de la tasa de delitos por 100 hab. Con respecto a la tasa del año anterior (2222)</t>
  </si>
  <si>
    <t>41,123 delitos (Pob. 1,965,487)</t>
  </si>
  <si>
    <t>Tasa Incidencia de delitos de alto impacto por cada 100,000 habitantes</t>
  </si>
  <si>
    <t>Mide el número de delitos de alto impacto (robo con violencia, lesiones dolosas, homicidio doloso, extorsión, secuestro y violación) por cada 100,000 habitantes</t>
  </si>
  <si>
    <t>(Total de delitos de alto impacto registrados en la Entidad / Total de la población) x 100,000</t>
  </si>
  <si>
    <t>Reducción del 3% de la tasa de delitos por 100 hab. Con respecto a la tasa del año anterior (343)</t>
  </si>
  <si>
    <t>5,622 delitos de alto impacto (Pob. 1,965,487)</t>
  </si>
  <si>
    <t>Tasa de Incidencia de robos con violencia por cada 100,000 habitantes</t>
  </si>
  <si>
    <t>Mide el número de robos con violencia por cada 100,000 habitantes</t>
  </si>
  <si>
    <t>(Total de robos con violencia registrados en la Entidad / Total de la población) x 100,000</t>
  </si>
  <si>
    <t>Reducción del 13.38% de la tasa de delitos por 100 hab. Con respecto a la tasa del año anterior (260 robos con violencia)</t>
  </si>
  <si>
    <t>4,628 robos con violencia (Pob. 1,965,487)</t>
  </si>
  <si>
    <t>Tasa de homicidios dolosos registrados en la entidad por cada 100,000 habitantes</t>
  </si>
  <si>
    <t>Mide el número de homicidios dolosos por cada 100,000 habitantes</t>
  </si>
  <si>
    <t>(Total de homicidios dolosos registrados en la Entidad / Total de la población) x 100,000</t>
  </si>
  <si>
    <t>Reducción del 1.2% de la tasa de delitos por 100 hab. Con respecto a la tasa del año anterior (25)</t>
  </si>
  <si>
    <t>556  homicidios dolosos (Pob. 1,965,487)</t>
  </si>
  <si>
    <t xml:space="preserve">Tasa de secuestros registrados en la entidad  por cada 100,000 habitantes  
</t>
  </si>
  <si>
    <t xml:space="preserve">Mide el número de secuestros por cada 100,000 habitantes
</t>
  </si>
  <si>
    <t>(Total de secuestros registrados en la Entidad / Total de la población) x 100,000</t>
  </si>
  <si>
    <t>Reducción del 3% de la tasa de delitos por 100 hab. Con respecto a la tasa del año anterior (2)</t>
  </si>
  <si>
    <t>37 secuestros registrados(Pob. 1,965,487)</t>
  </si>
  <si>
    <t xml:space="preserve">Tasa de extorsiones registrados en la entidad  por cada 100,000 habitantes
</t>
  </si>
  <si>
    <t>Mide el número de extorsiones por cada 100,000 habitantes</t>
  </si>
  <si>
    <t>(Total de extorsiones registradas en la Entidad / Total de la población) x 100,000</t>
  </si>
  <si>
    <t>Reducción del 10% de la tasa de delitos por 100 hab. Con respecto a la tasa del año anterior (3.1 )</t>
  </si>
  <si>
    <t>39 extorsiones registradas(Pob. 1,965,487)</t>
  </si>
  <si>
    <t>Porcentaje de la  población de 18 años y mas de Morelos, según Percepción de la Seguridad en su municipio.</t>
  </si>
  <si>
    <t xml:space="preserve">Mide el porcentaje de la población de 18 años y más del estado de Morelos que percibe seguridad en su municipio </t>
  </si>
  <si>
    <t>Población de 18 años y más de Morelos  que percibe seguridad en su municipio / total de la Población de 18 años y más del estado x 100</t>
  </si>
  <si>
    <t>298,929 18 años y más  percibe seguridad (Pob. 1,360,977)</t>
  </si>
  <si>
    <t>Tasa de variación del número de delitos registrados en los 15 municipios con mayor  índice delictivo determinados en el año 2013</t>
  </si>
  <si>
    <t>Mide la variación porcentual de delitos registrados en el año actual en los 15 municipios determinados en el año 2013, con respecto a los delitos registrados en los mismos 15 municipios del año 2013</t>
  </si>
  <si>
    <t>((Número de delitos  registrados en el año actual en los 15 municipios con alto índice delictivo determinados en el año 2013 / Total de delitos de los 15 municipios con alto índice delictivo determinados en el año 2013)-1)*100</t>
  </si>
  <si>
    <t>2014 VS 2013
- 10.23% = 19,716 Delitos</t>
  </si>
  <si>
    <t xml:space="preserve">2015 VS 2013 = 1777
- 8.09%= </t>
  </si>
  <si>
    <t>2016 VS 2013
- 12..6%=2767</t>
  </si>
  <si>
    <t>Reducción del 8%=1,757 de la tasa de delitos con respecto a la tasa del año 2013</t>
  </si>
  <si>
    <t>15,963 delitos registrados 2017 (Delitos 2013: 21,964)</t>
  </si>
  <si>
    <t xml:space="preserve">Tasa  de variación de la incidencia delictiva general registrada en la entidad </t>
  </si>
  <si>
    <t>Mide la variación porcentual de la  incidencia delictiva general  registrada en la entidad en el año actual, con respecto al año anterior</t>
  </si>
  <si>
    <t>((Número de delitos registrados en la entidad el año actual  / Total de delitos registrados en el año anterior)-1) *100</t>
  </si>
  <si>
    <t>2014 (48540)vs 2013(49647)
- 2.23% = 1107 Delitos</t>
  </si>
  <si>
    <t>2015(49245) vs 2014 (48540)
1.45% = 705 Delitos</t>
  </si>
  <si>
    <t xml:space="preserve"> 2016(45448) vs 2015(49245)
-7.7%=  3797Delitos</t>
  </si>
  <si>
    <t>Reducción del 5% de la tasa de delitos con respecto a la tasa del año anterior (44539)</t>
  </si>
  <si>
    <t>41,123 Delitos 2017(Delitos 2016: 45,448)</t>
  </si>
  <si>
    <t xml:space="preserve">Tasa de elementos policiales por cada 100 mil habitantes </t>
  </si>
  <si>
    <t>mide la tasa de elementos policiales que existen en el estado por cada 100 mil habitantes.</t>
  </si>
  <si>
    <t>Num de elemento policiales / el total de la de la población * 100 mil habitantes</t>
  </si>
  <si>
    <t>252 (elemento policiales * cada 100,000 hb)</t>
  </si>
  <si>
    <t>260 (elemento policiales * cada 100,000 hb)</t>
  </si>
  <si>
    <t>5,964 elementos policiales (poblacion total)1777227</t>
  </si>
  <si>
    <t>Mando Único Policial implementado</t>
  </si>
  <si>
    <t>Porcentaje de Municipios del Estado incorporados a Policial Morelos.</t>
  </si>
  <si>
    <t>Mide la proporción de municipios del Estado  incorporados a Policial Morelos., respecto al total de municipios.</t>
  </si>
  <si>
    <t>(Número de municipios incorporados a Policial Morelos./Total de municipios en el estado) *100</t>
  </si>
  <si>
    <t>79%= 26 Municipios</t>
  </si>
  <si>
    <t>94% = 31 Municipios</t>
  </si>
  <si>
    <t>94%= 31 Municipios</t>
  </si>
  <si>
    <t>100%=33 Municipios</t>
  </si>
  <si>
    <t>32 municipios incorporados (33 total de Municipios)</t>
  </si>
  <si>
    <t>Variación porcentual de acciones operativas  implementadas en la entidad</t>
  </si>
  <si>
    <t>Mide la variación porcentual de las acciones operativas  implementadas en la entidad en el periodo transcurrido del año actual, respecto al mismo periodo del año anterior</t>
  </si>
  <si>
    <t>((Número de e las acciones operativas  implementadas en la entidad en el periodo transcurrido del año actual  / Total de las acciones operativas  implementadas en la entidad en el mismo periodo del año anterior)-1) *100</t>
  </si>
  <si>
    <t>0.45% =67,342</t>
  </si>
  <si>
    <t>540.86% =431,570</t>
  </si>
  <si>
    <t>-7.27 =400,174</t>
  </si>
  <si>
    <t>10% de aumento (440191 acciones)</t>
  </si>
  <si>
    <t>Porcentaje de personas puestas a disposición ante la autoridad del fuero federal</t>
  </si>
  <si>
    <t>Mide la proporción de personas puestas a disposición ante la autoridad del fuero federal respecto al total de personas detenidas en flagrancia</t>
  </si>
  <si>
    <t>(Número  de personas puestas a disposición ante la autoridad del fuero federal  /Total de personas detenidas en flagrancia) *100</t>
  </si>
  <si>
    <t>1.02% (376  puestas a disposición del fuero federal</t>
  </si>
  <si>
    <t>400 (Total de personas detenidas: 39,437)</t>
  </si>
  <si>
    <t>Porcentaje de personas puestas a disposición ante la autoridad del fuero común</t>
  </si>
  <si>
    <t>Mide la proporción de personas puestas a disposición ante la autoridad del fuero común respecto al total de personas detenidas en flagrancia</t>
  </si>
  <si>
    <t>(Número  de personas puestas a disposición ante la autoridad del fuero común  /Total de personas detenidas en flagrancia) *100</t>
  </si>
  <si>
    <t>12.66% (4674 puestas a disposición  del fuero común)</t>
  </si>
  <si>
    <t>4,984 (Total de personas detenidas: 39,437)</t>
  </si>
  <si>
    <t>Porcentaje de personas puestas a disposición ante el juez cívico o calificador</t>
  </si>
  <si>
    <t>Mide la proporción de personas puestas a disposición ante el juez cívico o calificador respecto al total de personas detenidas  en fragancia</t>
  </si>
  <si>
    <t>(Número  de personas puestas a disposición ante el juez cívico o calificador /Total de personas detenidas  en fragancia) *100</t>
  </si>
  <si>
    <t>86.31% (31841  puestas a disposición ante el juez cívico)</t>
  </si>
  <si>
    <t>34,042 (Total de personas detenidas: 39,437)</t>
  </si>
  <si>
    <t>Porcentaje de vehículos recuperados con reporte de robo</t>
  </si>
  <si>
    <t>Mide el porcentaje de vehículos recuperados con reporte de robo respecto a los registrados como robados en el Sistema Nacional de Seguridad Pública</t>
  </si>
  <si>
    <t>(Número de vehículos recuperados con reporte de robo/ Total de vehículos a los registrados como robados en el Sistema Nacional de Seguridad Pública)*100</t>
  </si>
  <si>
    <t>34.35% 1269 vehículos recuperados (Total reportados 3694)</t>
  </si>
  <si>
    <t>1,379 Vehiculos recuperados (Vehiculos registrados como robados: 3,265)</t>
  </si>
  <si>
    <t>Variación porcentual de decomiso de armas</t>
  </si>
  <si>
    <t xml:space="preserve">Mide la variación porcentual de armas decomisadas en el año en curso con respecto a al año anterior </t>
  </si>
  <si>
    <t>((Número de armas decomisadas en el año actual  / Total de armas decomisadas en el año anterior)-1) *100</t>
  </si>
  <si>
    <t>15.6%=313</t>
  </si>
  <si>
    <t xml:space="preserve">61%=122  </t>
  </si>
  <si>
    <t>166.39%=325</t>
  </si>
  <si>
    <t>Variación porcentual de droga Asegurada</t>
  </si>
  <si>
    <t xml:space="preserve">Mide la variación porcentual de droga asegurada en el año actual con respecto al año en anterior.    </t>
  </si>
  <si>
    <t>(Kilos de droga asegurada en el año actual  / Total de kilos de droga asegurada en el año anterior)-1) *100</t>
  </si>
  <si>
    <t xml:space="preserve">155,4%=705     </t>
  </si>
  <si>
    <t xml:space="preserve">-80,4%=138   </t>
  </si>
  <si>
    <t xml:space="preserve"> 38.52%=191.160 gramos</t>
  </si>
  <si>
    <t>Vinculación del Sistema Estatal de Información con los tres órdenes de gobierno</t>
  </si>
  <si>
    <t xml:space="preserve">Porcentaje del personal activo  de la Comisión Estatal de Seguridad Pública  registrado ante el Sistema Nacional de Seguridad Pública. </t>
  </si>
  <si>
    <t>Mide el porcentaje del personal activo de la Comisión Estatal de Seguridad Pública que se encuentra debidamente registrado en el Sistema Nacional de Seguridad Pública respecto al total de personal en activo de la Comisión Estatal de Seguridad Pública</t>
  </si>
  <si>
    <t>(Personal en activo de la CESP registrado ante el Sistema Nacional de Seguridad Pública/ Total de personal en activo de la Comisión Estatal de Seguridad Pública) * 100</t>
  </si>
  <si>
    <t>95.70%=2,294 registros</t>
  </si>
  <si>
    <t>98.9%=2,462 registros</t>
  </si>
  <si>
    <t>95.5%= 2278 registros</t>
  </si>
  <si>
    <t>97% (2280 registros)</t>
  </si>
  <si>
    <t>2246 registrados (2257 estado de fuerza)</t>
  </si>
  <si>
    <t xml:space="preserve">Porcentaje del personal activo  de las Corporaciones de Seguridad Pública Municipal que se encuentran registrados ante el Sistema Nacional de Seguridad Pública. </t>
  </si>
  <si>
    <t>Mide el porcentaje del personal activo de las Corporaciones de Seguridad Pública Municipal debidamente registrados en el Sistema Nacional de Seguridad Pública respecto al total de personal de las Corporaciones de Seguridad Pública Municipal</t>
  </si>
  <si>
    <t>(Personal activo  de las Corporaciones de Seguridad Pública Municipal registrados ante el Sistema Nacional de Seguridad Pública / Total de personal de las Corporaciones de Seguridad Pública Municipal)* 100</t>
  </si>
  <si>
    <t>95.44%=4,046 registros</t>
  </si>
  <si>
    <t>100%=4042 registros</t>
  </si>
  <si>
    <t>88.3%=3,353 registros</t>
  </si>
  <si>
    <t>95% ( 3610 registros)</t>
  </si>
  <si>
    <t>3319 registrados (3707 estado de fuerza)</t>
  </si>
  <si>
    <t>Porcentaje de los Informes Policial Homologado (IPH) de la Comisión Estatal de Seguridad Pública registrados en Plataforma México.</t>
  </si>
  <si>
    <t>Mide la proporción de Informes Policial Homologado (IPH) de la Comisión Estatal de Seguridad Pública (coorporaciones estatales) debidamente  registrados y concluidos en Plataforma México; es decir, que los registros realizados en la Plataforma cuenten con la descripción del hecho, la situación final de la actuación policial, fotografías y ubicación geográfica respecto al total de IPH recibidos de las Corporaciones Policiales</t>
  </si>
  <si>
    <t>(IPH registrados en plataforma México/Total de IPH recibidos de las Corporaciones Policiales) * 100.</t>
  </si>
  <si>
    <t>100%=4413</t>
  </si>
  <si>
    <t>100%=2585</t>
  </si>
  <si>
    <t>100%=4256</t>
  </si>
  <si>
    <t>Coordinación interinstitucional operativa</t>
  </si>
  <si>
    <t>Porcentaje de operativos realizados en coordinación con las instancias federales de seguridad.</t>
  </si>
  <si>
    <t>Mide la proporción de operativos realizados en coordinación con las instancias federales de seguridad, respecto al total de operativos requeridos.</t>
  </si>
  <si>
    <t>(Número de operativos realizados en coordinación con las instancias federales de seguridad/Total de operativos requeridos)*100</t>
  </si>
  <si>
    <t>100%=491 Acciones (información de 20212)</t>
  </si>
  <si>
    <t>100% =1,815 Acciones</t>
  </si>
  <si>
    <t>100% = 992 Acciones</t>
  </si>
  <si>
    <t>Porcentaje de acciones realizadas en coordinación con los Estados de la Región Centro-País</t>
  </si>
  <si>
    <t>Mide la proporción de acciones realizadas en coordinación con los Estados de  la Región Centro-País respecto al total de acciones requeridas</t>
  </si>
  <si>
    <t>(Número de acciones realizadas en coordinación con la Región Centro-País/Total de acciones requeridas)*100</t>
  </si>
  <si>
    <t>100% = 30 Acciones</t>
  </si>
  <si>
    <t>100% = 10 Acciones</t>
  </si>
  <si>
    <t>100%= 10 Acciones</t>
  </si>
  <si>
    <t>7 acciones realizadas  con la Región Centro-País (7 acciones)</t>
  </si>
  <si>
    <t xml:space="preserve">Implementación de acciones operativas institucionales </t>
  </si>
  <si>
    <t xml:space="preserve">Porcentaje de acciones operativas realizadas por la Policía  Preventiva Estatal. </t>
  </si>
  <si>
    <t>Mide la proporción de acciones operativas realizadas de la Policía Preventiva Estatal, respecto al total de acciones operativas requeridas</t>
  </si>
  <si>
    <t>(Número de acciones operativas realizadas por la Policía Preventiva Estatal /Total de acciones operativas requeridas )*100</t>
  </si>
  <si>
    <t>100%=192,777</t>
  </si>
  <si>
    <t xml:space="preserve">100%=199,100 </t>
  </si>
  <si>
    <t>100%=(349,797/349,797)*100</t>
  </si>
  <si>
    <t>837870 Acciones</t>
  </si>
  <si>
    <t xml:space="preserve">Porcentaje de acciones operativas realizadas por la Direccion General de Unidades Especiales. </t>
  </si>
  <si>
    <t>Mide la proporción de acciones operativas realizadas de la Policía de Unidades Especiales. , respecto total de investigaciones en las que se determinó realizar una acción operativa</t>
  </si>
  <si>
    <t>(Número de acciones operativas realizadas por la Policía de Unidades Especiales.  /Total de investigaciones en las que se determinó realizar una acción operativa )*100</t>
  </si>
  <si>
    <t xml:space="preserve">100%= 750        </t>
  </si>
  <si>
    <t>100%=780</t>
  </si>
  <si>
    <t>100%=932</t>
  </si>
  <si>
    <t>100% (950)</t>
  </si>
  <si>
    <t>12,223 / 12,223</t>
  </si>
  <si>
    <t>Porcentaje de horas vuelo realizadas para resguardar la seguridad pública en la entidad</t>
  </si>
  <si>
    <t>Mide la proporción de horas vuelo realizadas para resguardar la seguridad pública en la entidad, respecto al total de horas vuelo realizadas.</t>
  </si>
  <si>
    <t>(Número de horas vuelo destinadas para resguardar la seguridad pública en la entidad / Total de horas vuelo ) * 100</t>
  </si>
  <si>
    <t>75% 223 Horas con  16 Minutos</t>
  </si>
  <si>
    <t>70%=138 Horas 12 Minutos</t>
  </si>
  <si>
    <t>88.3%= 410/464 Horas Vuelo</t>
  </si>
  <si>
    <t>211 destinadas para resguardar la seguridad (279 total de horas vuelo)</t>
  </si>
  <si>
    <t>Realización de acciones análisis táctico e investigación desarrollada por Policía Estatal Acreditable</t>
  </si>
  <si>
    <t>Porcentaje de solicitudes de investigación atendidas</t>
  </si>
  <si>
    <t>Mide la proporción de solicitudes de investigación atendidas, respecto al total de solicitudes de investigación requeridas</t>
  </si>
  <si>
    <t xml:space="preserve">(Número de solicitudes de investigación atendidas/ Total de solicitudes de investigación requeridas) * 100 </t>
  </si>
  <si>
    <t>No Aplica</t>
  </si>
  <si>
    <t>100%=380</t>
  </si>
  <si>
    <t>93%= 465/500</t>
  </si>
  <si>
    <t xml:space="preserve">531/ 594 </t>
  </si>
  <si>
    <t>Porcentaje de solicitudes de análisis táctico atendidas</t>
  </si>
  <si>
    <t>Mide la proporción de solicitudes de análisis táctico atendidas, respecto al total solicitudes de análisis táctico  requeridas</t>
  </si>
  <si>
    <t xml:space="preserve">(Número de solicitudes de análisis táctico atendidas / Total solicitudes de análisis táctico requeridas) * 100 </t>
  </si>
  <si>
    <t>100% = 400</t>
  </si>
  <si>
    <t>100%=200</t>
  </si>
  <si>
    <t>594 / 594</t>
  </si>
  <si>
    <t>Porcentaje de escenas resguardadas, protegidas y preservadas por muerte violenta</t>
  </si>
  <si>
    <t>Mide la proporción de escenas resguardadas, protegidas y preservadas por muerte violenta por el Grupo Policial Especializado en Procesamiento de la Escena del Hecho Delictivo (GPEPE) respecto al total de solicitudes requeridas</t>
  </si>
  <si>
    <t xml:space="preserve">(Número de escenas resguardadas, protegidas y preservadas por muerte violenta por el GPEPE/ Total de solicitudes requeridas) * 100 </t>
  </si>
  <si>
    <t>100%=389</t>
  </si>
  <si>
    <t>100%=400</t>
  </si>
  <si>
    <t>1007 / 1007</t>
  </si>
  <si>
    <t>Atención médica pre hospitalaria y de rescate</t>
  </si>
  <si>
    <t xml:space="preserve">Porcentaje de personas atendidas en servicios de emergencia por el ERUM </t>
  </si>
  <si>
    <t>Mide la proporción de personas atendidas en servicios de emergencia por el Escuadrón de Rescate y Urgencias Médicas respecto al total de personas que requieren el servicios de emergencia</t>
  </si>
  <si>
    <t>(Número de personas atendidas en servicios de emergencia por el ERUM /Total de personas que requieran los servicios de emergencia)*100</t>
  </si>
  <si>
    <t>100%=4,787 personas</t>
  </si>
  <si>
    <t>100%4,372 personas</t>
  </si>
  <si>
    <t>50%=2,406 personas</t>
  </si>
  <si>
    <t>5422 / 5422</t>
  </si>
  <si>
    <t>Promedio de tiempo en atención de servicios de emergencia por el ERUM</t>
  </si>
  <si>
    <t>Mide el promedio de tiempo  en atención de servicios de emergencia por el ERUM respecto al tiempo promedio nacional establecido</t>
  </si>
  <si>
    <t>Promedio de tiempo  en atención de servicios de emergencia por el ERUM / Tiempo promedio nacional establecido</t>
  </si>
  <si>
    <t>25 min.</t>
  </si>
  <si>
    <t xml:space="preserve">14 min. </t>
  </si>
  <si>
    <t xml:space="preserve">10 min </t>
  </si>
  <si>
    <t>12.75 (promedio Nacional 13 minutos)</t>
  </si>
  <si>
    <t xml:space="preserve">Atención médica a personal de seguridad pública </t>
  </si>
  <si>
    <t xml:space="preserve">Porcentaje de atenciones médicas realizadas a personal de seguridad pública </t>
  </si>
  <si>
    <t>Mide la proporción de atenciones médicas realizadas por el ERUM a personal de seguridad pública respecto al total de atenciones médicas requeridas</t>
  </si>
  <si>
    <t>(Número de atenciones médicas realizadas a personal de seguridad pública por el ERUM /Total de atenciones médicas que requeridas)*100</t>
  </si>
  <si>
    <t>97.91 % = 22,031 total de Atenciones Medicas a personal de Seguridad Pública</t>
  </si>
  <si>
    <t>95.10 % = 19,972 total de Atenciones Medicas a personal de Seguridad Pública</t>
  </si>
  <si>
    <t>100 % = 2960 total de Atenciones Médicas a personal de Seguridad Pública</t>
  </si>
  <si>
    <t>Servicios complementarios de vigilancia y seguridad privada implementada</t>
  </si>
  <si>
    <t>Tasa de variación de servicios brindados por la PIBA</t>
  </si>
  <si>
    <t>Mide la variación porcentual  de empresas que prestan servicios de seguridad privada autorizadas y registradas en el padron  ante la CES en el año actual / respecto al año anterior</t>
  </si>
  <si>
    <t>(Total de número de empresas autorizadas y registradas en el  padron dela año actual / Total de número de empresas autorizadas y registradas en el  padron dela año anterior-1)*100</t>
  </si>
  <si>
    <t>8.82% = 111</t>
  </si>
  <si>
    <t>9.9% = 122</t>
  </si>
  <si>
    <t xml:space="preserve"> -14.75% =  104 (Servicios)</t>
  </si>
  <si>
    <t xml:space="preserve">incremento en un 4% </t>
  </si>
  <si>
    <t>109  empresas autorizadas y registradas</t>
  </si>
  <si>
    <t xml:space="preserve">Variación porcentual de empresas que prestan servicios de seguridad privada autorizadas y registradas en el padron  ante la CESP </t>
  </si>
  <si>
    <t>9.17% = 119 empresas</t>
  </si>
  <si>
    <t>5.04%=125 Empresas</t>
  </si>
  <si>
    <t>6.4%= 127 empresas</t>
  </si>
  <si>
    <t>7.8% = 137 Empresas</t>
  </si>
  <si>
    <t xml:space="preserve">Porcentaje de nuevas empresas que prestan servicios de seguridad privada autorizadas y registradas ante la CESP </t>
  </si>
  <si>
    <t>Mide la proporción de empresas nuevas que prestan servicios de seguridad privada autorizadas y registradas ante la CESP, respecto al total de empresas detectadas que prestan servicios de forma irregular</t>
  </si>
  <si>
    <t>(Número de nuevas empresas regularizadas ante la CES en el año actual que prestan servicios de seguridad privada/ Total de empresas detectadas de manera irregular en el mismo periodo)*100</t>
  </si>
  <si>
    <t>100% =   8nuevas empresas  / 8 empresas irregulares*100</t>
  </si>
  <si>
    <t>100% =   10 nuevas empresas  / 10 empresas irregulares*100</t>
  </si>
  <si>
    <t>100% (13)</t>
  </si>
  <si>
    <t>6 empresas regularizadas(6 detectadas)</t>
  </si>
  <si>
    <t>Prestación de servicios especializados de seguridad y vigilancia (PIBA)</t>
  </si>
  <si>
    <t>Promedio de satisfacion de los clientes por los servicios de la PIBA</t>
  </si>
  <si>
    <t>Mide el grado de satisfacción de los clientes que contratan los servicios de la PIBA</t>
  </si>
  <si>
    <t xml:space="preserve"> Total de preguntas obtenidas con grado de satisfaccion/en total de preguntas formuladas en el cuestionario / el total de clientes encuestados</t>
  </si>
  <si>
    <t>566 preguntas con grado de satisfaccion (6 preguntas del custionario, 10 clientes encuestados)</t>
  </si>
  <si>
    <t xml:space="preserve">Cobertura de la demanda de los servicios de la PIBA </t>
  </si>
  <si>
    <t>Mide la cantidad de servicios de la PIBA que son atendidos respecto a los requeridos.</t>
  </si>
  <si>
    <t>(Número de servicios  de la PIBA atendidos/Número de servicios de la PIBA requeridos)*100</t>
  </si>
  <si>
    <t>81.6% = 111 Servicios</t>
  </si>
  <si>
    <t>89.7% =122 Servicios</t>
  </si>
  <si>
    <t>86.7%=120/104 Servicios</t>
  </si>
  <si>
    <t>389  servicios atendidos (requeridos 417)</t>
  </si>
  <si>
    <t xml:space="preserve">Regularización y supervisión de servicios de seguridad privada </t>
  </si>
  <si>
    <t xml:space="preserve">Porcentaje inspecciones realizadas a empresas o prestadores de servicios de seguridad privada </t>
  </si>
  <si>
    <t>Mide la proporción de inspecciones realizadas a las empresas o prestadores de los servicios de seguridad privada con respecto a las inspecciones programadas  y requeridas a las empresas o prestadores de los servicios de seguridad privada. Incluye inspecciones a las empresas autorizadas y registradas, a las que solicitan nueva autorización o revalidación de sus servicios.</t>
  </si>
  <si>
    <t>(Número de inspecciones realizadas a las empresas o prestadores de los servicios de seguridad privada / Total de inspecciones programadas  y requeridas)*100</t>
  </si>
  <si>
    <t>100%= 247 inspecciones</t>
  </si>
  <si>
    <t>100%=256</t>
  </si>
  <si>
    <t>128 =274 inspecciones</t>
  </si>
  <si>
    <t>100%=278 inspecciones)</t>
  </si>
  <si>
    <t>263 realizadas (278 programadas)</t>
  </si>
  <si>
    <t>Porcentaje de solicitudes atendidas de autorización, registro y  revalidaciones, de los prestadores de los servicios de seguridad privada en la entidad</t>
  </si>
  <si>
    <t>Mide la proporción de solicitudes atendidas  de autorización, registro y  revalidaciones, de los prestadores de los servicios de seguridad privada en la entidad, respecto al total de solicitudes recibidas de autorización, registro y  revalidaciones, de los prestadores de los servicios de seguridad privada en la entidad</t>
  </si>
  <si>
    <t>(Número de solicitudes atendidas de autorización, registro y  revalidaciones, de los prestadores de los servicios de seguridad privada en la entidad / Total de solicitudes recibidas de autorización, registro y  revalidaciones, de los prestadores de los servicios de seguridad privada en la entidad)*100</t>
  </si>
  <si>
    <t>100%=164/164*100</t>
  </si>
  <si>
    <t>100%=219/219*100</t>
  </si>
  <si>
    <t>100%=239/239y las que se entreguen al cierre de 2016</t>
  </si>
  <si>
    <t>146 atendidas (146 recibidas)</t>
  </si>
  <si>
    <t xml:space="preserve">Porcentaje de personal directivo y operativo evaluado de las empresas de seguridad privada </t>
  </si>
  <si>
    <t>Mide la proporción de personal directivo y operativo evaluado de las empresas de seguridad privada, con relación al total de personal directivo y operativo de las empresas de seguridad privada</t>
  </si>
  <si>
    <t>(Personal directivo y operativo evaluado de las empresas de seguridad privada / Total de personal directivo y operativo de las empresas de seguridad privada)*100</t>
  </si>
  <si>
    <t>0.9% = 40</t>
  </si>
  <si>
    <t>2.93 (173 personal de evaluados de empresas de seguridad privada)</t>
  </si>
  <si>
    <t>5% (295)</t>
  </si>
  <si>
    <t>163 evaluados (4335 estado de fuerza)</t>
  </si>
  <si>
    <t>Porcentaje de personal de las empresas de seguridad privada  inscrito en el sistema Nacional de Seguridad Pública del Estado de Morelos.</t>
  </si>
  <si>
    <t xml:space="preserve">Mide la proporción de personal de las empresas de seguridad privada que se encuentra inscritos ante el Sistema Nacional de Seguridad Pública del Estado de Morelos respecto al total del personal en activo de las empresas de seguridad privada  </t>
  </si>
  <si>
    <t>(Personas de las empresas de seguridad privada inscrito en el SNSP/Total de personas en activo de las empresas de seguridad privada)*100</t>
  </si>
  <si>
    <t>No Aplica.</t>
  </si>
  <si>
    <t xml:space="preserve">30.6%                 =1500 </t>
  </si>
  <si>
    <t>17.55% (1035 Elementos de seguridad privada inscritos en el SNSP</t>
  </si>
  <si>
    <t>701 personal inscrito(4335 estado de fuerza)</t>
  </si>
  <si>
    <t>4. Contribuir a la cobertura educativa con equidad en los servicios educativos en los niveles básico, medio superior, superior y posgrado</t>
  </si>
  <si>
    <t>La sociedad mejora su percepción de la policía</t>
  </si>
  <si>
    <t>Variación porcentual de las recomendaciones emitidas en contra de autoridad o servidor público dependiente de la Comisión Estatal de Seguridad Pública</t>
  </si>
  <si>
    <t>Disminuye el número de recomendaciones emitidas por la CEDH en contra de servidores públicos de la CES.</t>
  </si>
  <si>
    <t xml:space="preserve">[(Número de recomendaciones emitidas en el año actual por la CEDH en contra de  la CES/ Número de recomendaciones emitidas  en el año anterior inmediato)-1]*100 </t>
  </si>
  <si>
    <t>13 (recomendaciones  del 2017)             (22 recomendaciones del 2016)</t>
  </si>
  <si>
    <t>Percepción ciudadana sobre el desempeño institucional de la Policía Estatal.</t>
  </si>
  <si>
    <t>Mide el porcentaje de la Población de 18 años en el Estado que identifica como autoridad de seguridad pública a la Policía Estatal y que percibe su desempeño como muy efectivo y algo efectivo, respecto al total de población de 18 años del Estado que identica a la Policía Estatal como autoridad de seguridad pública.</t>
  </si>
  <si>
    <t>(Población de 18 años y mas en el Estado que identifica como autoridad de seguridad pública a la Policía Estatal y que percibe su desempeño como muy efectivo y algo efectivo/Total de población de 18 años del Estado que identica a la Policía Estatal como autoridad de seguridad pública)*100</t>
  </si>
  <si>
    <t xml:space="preserve">Población de 18 años y mas 364312 desempeño como muy efectivo y algo efectivo (867480 18 años y más que identifica a las autoridades )
</t>
  </si>
  <si>
    <t>Actuación policial apegada a derecho</t>
  </si>
  <si>
    <t>Tasa de quejas ciudadanas directas por comparecencia presentadas por cada 100 policías en activo</t>
  </si>
  <si>
    <t>Mide el número de quejas ciudadanas directas por comparecencia presentadas por cada 100 policías en activo</t>
  </si>
  <si>
    <t>(Número de quejas ciudadanas directas por comparecencia presentadas * 100 /Total de policías en activo)</t>
  </si>
  <si>
    <t>7.38% (134 Quejas)</t>
  </si>
  <si>
    <t>6.38% (116 Quejas)</t>
  </si>
  <si>
    <t>93 quejas por comparecencia (1784 policias en activo) 5.2%</t>
  </si>
  <si>
    <t>Porcentaje de personal operativo de la Comisión Estatal de Seguridad Pública sujetos a Investigación administrativa</t>
  </si>
  <si>
    <t>Mide la proporción de personal operativo de la Comisión Estatal de Seguridad Pública sujetos a Investigación  administrativa con relación al total del personal operativo de la Comisión Estatal de Seguridad Pública</t>
  </si>
  <si>
    <t>(Número de personas operativas de la Comisión Estatal de Seguridad Pública sujetos a Investigación administrativa /Total del personal operativo registrado en la Comisión Estatal de Seguridad Pública)*100</t>
  </si>
  <si>
    <t>19.98%</t>
  </si>
  <si>
    <t>16.31%</t>
  </si>
  <si>
    <t>15.42% (280 elementos sujetos ainvestigación)</t>
  </si>
  <si>
    <t>15.3% (220 elementos sujetos ainvestigación)</t>
  </si>
  <si>
    <t>225 sujetos a investigación  (1784 policias en activo)</t>
  </si>
  <si>
    <t>Porcentaje de personal operativo de la Comisión Estatal de Seguridad Pública sujetos a Procedimiento Administrativo.</t>
  </si>
  <si>
    <t>Mide la proporción de personal operativo de la Comisión Estatal de Seguridad Pública sujetos  a  Procedimiento Administrativo con relación al total del personal operativo de la Comisión Estatal de Seguridad Pública</t>
  </si>
  <si>
    <t>(Número de personas operativas de la Comisión Estatal de Seguridad Pública sujetos a Procedimiento Administrativo/Total del personal operativo registrado en la Comisión Estatal de Seguridad Pública)*100</t>
  </si>
  <si>
    <t>12.51 %</t>
  </si>
  <si>
    <t>8.15 %</t>
  </si>
  <si>
    <t>10.52 % (191personal operativo sujetos a Procedimiento Administrativo.)</t>
  </si>
  <si>
    <t>8 (147 personal operativo sujetos a Procedimiento Administrativo)</t>
  </si>
  <si>
    <t>122 sujetos a procedimiento (1784 policias en activo)</t>
  </si>
  <si>
    <t>Porcentaje de personal operativo de la Comisión Estatal de Seguridad Pública sancionado  por conductas contrarias a los principios de actuación</t>
  </si>
  <si>
    <t>Mide la proporción de personal operativo de la Comisión Estatal de Seguridad Pública sancionado por conductas contrarias a los principios de actuación con relación al total de personal operativo sujeto a procedimiento administrativo.</t>
  </si>
  <si>
    <t>(Número de personal operativo  de la Comisión Estatal de Seguridad Pública sancionado / Total de personal operativo  sujeto a Procedimiento Administrativo) * 100</t>
  </si>
  <si>
    <t>45. 2 %</t>
  </si>
  <si>
    <t>43.39 %</t>
  </si>
  <si>
    <t>29.67 %(137 sujetos a procedimiento  sancionados)</t>
  </si>
  <si>
    <t>80% (153 sujetos a procedimiento  sancionados)</t>
  </si>
  <si>
    <t>137 sancionados(122 sujeto a Procedimiento)</t>
  </si>
  <si>
    <t>Atención de las recomendaciones  emitidas por la CEDH.</t>
  </si>
  <si>
    <t>Porcentaje de recomendaciones de CEDH atendidas por la CES.</t>
  </si>
  <si>
    <t>Mide la proporción de recomendaciones atendidas por la CES respecto del total de recomendaciones notificadas por la CEDH.</t>
  </si>
  <si>
    <t>(Número de recomendaciones atendidas por la CES/Total de recomendaciones notificadas por la CEDH)*100</t>
  </si>
  <si>
    <t>100% (6/6)</t>
  </si>
  <si>
    <t>100% (26/26)</t>
  </si>
  <si>
    <t>100% (27/27)</t>
  </si>
  <si>
    <t>(13 recomendaciones atendidas /13 recomendaciones notificadas por CEDH)</t>
  </si>
  <si>
    <t>Atención de las quejas de derechos humanos  emitidas por la CEDH.</t>
  </si>
  <si>
    <t>Porcentaje de quejas de derechos humanos atendidas por la CES.</t>
  </si>
  <si>
    <t>Mide la proporción de quejas de derechos humanos atendidas por las CES, respecto al total de quejas de derechos humanos tramitadas y notificadas por la CEDH.</t>
  </si>
  <si>
    <t>(Número de quejas de derechos humanos atendidas por las CES/Total de quejas de derechos humanos tramitadas y notificadas por la CEDH)*100</t>
  </si>
  <si>
    <t>100% (293)</t>
  </si>
  <si>
    <t>100% (366)</t>
  </si>
  <si>
    <t>100% (293 Quejas atendidas )</t>
  </si>
  <si>
    <t xml:space="preserve">261 quejas atendidas / 261 quejas tramitadas </t>
  </si>
  <si>
    <t>Variación porcentual de las quejas de derechos humanos concluidas por inexistencia del acto reclamado.</t>
  </si>
  <si>
    <t>Mide la variación porcentual de quejas de derechos humanos concluidas por inexistencia del acto reclamado en el año actual, respecto al número de quejas de derechos humanos concluidas por inexistencia del acto reclamado en el año anterior inmediato.</t>
  </si>
  <si>
    <t>[(Número de quejas de derechos humanos concluidas por inexistencia del acto reclamado en el año actual/Número de quejas de derechos humanos concluidas por inexistencia del acto reclamado en el año anterior inmediato)-1]100</t>
  </si>
  <si>
    <t>No hay registros precisos</t>
  </si>
  <si>
    <t>0% (59)</t>
  </si>
  <si>
    <t>-94.87%(11)</t>
  </si>
  <si>
    <t xml:space="preserve">51 quejas de inexistencia del año actual/11 quejas de año anterior </t>
  </si>
  <si>
    <t>Variación porcentual de las quejas de derechos humanos concluidas por falta de interés.</t>
  </si>
  <si>
    <t>Mide la variación porcentual de quejas de derechos humanos concluidas por falta de interés en el año actual, respecto al número de quejas de derechos humanos concluidas por falta de interés en el año anterior inmediato.</t>
  </si>
  <si>
    <t>[(Número de quejas de derechos humanos concluidas por falta de interés  en el año actual/Número de quejas de derechos humanos concluidas por falta de interés en el año anterior inmediato)-1]100</t>
  </si>
  <si>
    <t>0% (94  quejas (CEDH) concluidas por falta de interés)</t>
  </si>
  <si>
    <t>-90.2%(68 quejas (CEDH) concluidas por falta de interés)</t>
  </si>
  <si>
    <t>20%</t>
  </si>
  <si>
    <t>127 quejas concluidas 2017/ 68 concluidas de 2016)</t>
  </si>
  <si>
    <t>Variación porcentual de las quejas de derechos humanos resueltas durante su tramitación.</t>
  </si>
  <si>
    <t>Mide la variación porcentual de quejas de derechos humanos  resueltas durante su tramitación en el año actual, respecto al número de quejas de derechos humanos  resueltas durante su tramitación en el año anterior inmediato.</t>
  </si>
  <si>
    <t>[(Número de quejas de derechos humanos  resueltas durante su tramitación en el año actual/Número de quejas de derechos humanos  resueltas durante su tramitación. en el año anterior inmediato)-1]100</t>
  </si>
  <si>
    <t>0% (25 quejas de CEDH. resueltas durante su tramitación.)</t>
  </si>
  <si>
    <t>-70.59</t>
  </si>
  <si>
    <t>24 quejas resueltas durante su tramitación del año actual / 13 del año anterior</t>
  </si>
  <si>
    <t>Vigilancia de la actuación policial</t>
  </si>
  <si>
    <t>Porcentaje de investigaciones administrativas iniciadas en contra de personal operativo adscrito a la CES.</t>
  </si>
  <si>
    <t>Mide la proporción de investigaciones administrativas iniciadas en contra de personal operativo adscrito a la CES,  respecto al numero de quejas denunciadas ante la unidad de asuntos internos.</t>
  </si>
  <si>
    <t>(numero de investigaciones administrativas iniciadas en contra de personal operativo adscrito a la CES/total de quejas denunciadas ante la unidad de asuntos internos)*100</t>
  </si>
  <si>
    <t>32.6(208 investigaciones administrativas  iniciadas )</t>
  </si>
  <si>
    <t>80% (272  investigaciones administrativas iniciadas)</t>
  </si>
  <si>
    <t>93 quejas denunciadas (275 investigaciones iniciadas)</t>
  </si>
  <si>
    <t>Porcentaje de procedimientos administrativos iniciados en contra de personal operativo adscrito a la CES.</t>
  </si>
  <si>
    <t>Mide la proporción de procedimientos administrativos  iniciados en contra de personal operativo adscrito a la CES,  respecto al numero de investigaciones administrativas iniciadas por  la unidad de asuntos internos.</t>
  </si>
  <si>
    <t>(numero de procedimientos administrativos  iniciados en contra de personal operativo adscrito a la CES/total de investigaciones administrativas iniciadas por  la unidad de asuntos internos)*100</t>
  </si>
  <si>
    <t>34.41 (117 procedimientos administrativos iniciados)</t>
  </si>
  <si>
    <t>40% (136)</t>
  </si>
  <si>
    <t>97 procedimientos iniciados (275 investigaciones iniciadas)</t>
  </si>
  <si>
    <t>Profesionalización y carrera policial implementada</t>
  </si>
  <si>
    <t>Porcentaje de avance en las metas de Profesionalización convenidas por la entidad federativa con recursos del FASP del ejercicio fiscal.</t>
  </si>
  <si>
    <t>Mide la proporción de elementos policiales que reciben capacitación con recurso del FASP, en los rubros de Formación inicial, Formación continua y Especialización, con respecto a los convenidos en el ejercicio fiscal.</t>
  </si>
  <si>
    <t>(Elementos capacitados en el ejercicio fiscal con recursos del FASP / Elementos convenidos a capacitar en el ejercicio fiscal) * 100</t>
  </si>
  <si>
    <t>86% (7,163 Elementos capacitados con recursos del FASP)</t>
  </si>
  <si>
    <t>39.6% (2,027 Elementos capacitados con recursos del FASP de 5,120)</t>
  </si>
  <si>
    <t>Promedio de satisfacción de usuarios encuestados por los servicios de capacitación impartidos por la Academia Estatal de Estudios Superiores en Seguridad.</t>
  </si>
  <si>
    <t>Mide promedio de satisfacción de usuarios encuestados por los servicios impartidos por la Academia Estatal de Estudios Superiores en Seguridad</t>
  </si>
  <si>
    <t>(Suma del total de calificaciones obtenidas con grado de satisfacción / Total de elementos policiales encuestados que recibió capacitación)</t>
  </si>
  <si>
    <t xml:space="preserve">Porcentaje de elementos policiales que acreditan los cursos de capacitación impartidos por la Academia Estatal de Estudios Superiores </t>
  </si>
  <si>
    <t>Mide la proporción de elementos policiales que acreditan cursos de capacitación impartidos por la Academia Estatal de Estudios Superiores en Seguridad respecto al total de elementos policiales capacitados</t>
  </si>
  <si>
    <t>(Número de elementos policiales que acreditan cursos de capacitación impartidos por la academia Estatal de Estudios Superiores /Total de elementos policiales que participaron en los cursos de capacitación) *100</t>
  </si>
  <si>
    <t>99% = 4146 elementos policiales que acreditan los cursos de capacitación.</t>
  </si>
  <si>
    <t>2006(2027)</t>
  </si>
  <si>
    <t>Porcentaje de personal operativo que recibe estímulos o recompensas</t>
  </si>
  <si>
    <t>Mide la proporción del personal operativo en activo que por su función y/o resultados ha recibido algún tipo de estimulo o recompensa en especie o económico respecto al total de personal operativo en activo de la CESP</t>
  </si>
  <si>
    <t xml:space="preserve"> (Número de personal operativo que percibe algún tipo de estímulo o recompensa / Total de personal en activo de la CESP) * 100 </t>
  </si>
  <si>
    <t>68.5% (1,314)</t>
  </si>
  <si>
    <t>51.22 personal que percibe estímulo  (3464 activos)</t>
  </si>
  <si>
    <t>Profesionalización, capacitación inicial, continua y especialización policial</t>
  </si>
  <si>
    <t>Porcentaje de aplicación de recursos del FASP orientados a la implementación de Programas con Prioridad Nacional "Profesionalización de las instituciones de seguridad pública"</t>
  </si>
  <si>
    <t>Mide la aplicación de recursos del FASP que ha sido devengado ( el cual se integra por los momentos contables de pagado, ejercido y devengado) y que el Secretariado Ejecutivo solicita como reporte de avance financiero respecto al total de recursos convenidos del FASP</t>
  </si>
  <si>
    <t>[Recurso devengado del FASP durante el ejercicio fiscal / Recurso convenido del FASP del año vigente ) * 100</t>
  </si>
  <si>
    <t>68.2%                                                     ( 16732704/24552584)</t>
  </si>
  <si>
    <t>Porcentaje de elementos policiales estatales y municipales capacitados en la academia estatal de estudios superiores</t>
  </si>
  <si>
    <t>Mide la proporción de elementos policiales Estatales  y Municipales capacitados en la academia estatal de estudios superiores respecto al total del estado de fuerza policial</t>
  </si>
  <si>
    <t>(Número de elementos policiales Estatales y Municipales capacitados/Total de elementos policiales que integran el estado de fuerza)*100</t>
  </si>
  <si>
    <t>100% 4029</t>
  </si>
  <si>
    <t>52%= (2027/3864)</t>
  </si>
  <si>
    <t>Promedio de horas hombre de capacitación de los elementos policiales estatales y municipales</t>
  </si>
  <si>
    <t>Mide el promedio de horas hombre de capacitación de los elementos policiales Estatales y Municipales respecto al total de estado de fuerza policial</t>
  </si>
  <si>
    <t>(Total de horas hombre de capacitación de los elementos policiales Estatales y Municipales/Total de elementos policiales que integran el estado de fuerza)*100</t>
  </si>
  <si>
    <t>161.20=(622822/3864)</t>
  </si>
  <si>
    <t xml:space="preserve">Porcentaje de elementos policiales estatales y municipales con formación inicial
</t>
  </si>
  <si>
    <t xml:space="preserve">Mide la proporción de elementos policiales estatales y municipales  que cuenta con formación Inicial respecto al total del estado de fuerza
</t>
  </si>
  <si>
    <t xml:space="preserve">(Número de elementos policiales Estatales y Municipales con formación inicial / Total de elementos policiales  que integran el estado de fuerza)* 100
</t>
  </si>
  <si>
    <t>26%  =1064     (total) 4029</t>
  </si>
  <si>
    <t>97.6% =(3743/3864)</t>
  </si>
  <si>
    <t xml:space="preserve">Porcentaje de elementos policiales estatales y municipales con formación continua
</t>
  </si>
  <si>
    <t xml:space="preserve">Mide la proporción de elementos policiales estatales y municipales  que cuenta con formación continua respecto al total del estado de fuerza
</t>
  </si>
  <si>
    <t xml:space="preserve">(Número de elementos policiales Estatales y Municipales con formación continua/ Total de elementos policiales  que integran el estado de fuerza)* 100
</t>
  </si>
  <si>
    <t>97% REAL 3915      OBJETIVO 4029</t>
  </si>
  <si>
    <t>23.6%=(912/3864)</t>
  </si>
  <si>
    <t xml:space="preserve">Porcentaje  de elementos policiales estatales y municipales con formación especializada
</t>
  </si>
  <si>
    <t>Mide la proporción de elementos policiales estatales y municipales que cuenta con formación especializada, respecto al total del estado de fuerza.</t>
  </si>
  <si>
    <t>(Número de elementos policiales Estatales y Municipales con formación especializada / Total de  elementos policiales que integran el estado de fuerza)* 100</t>
  </si>
  <si>
    <t>4% = 160 (ESTADO DE FZA 4029)</t>
  </si>
  <si>
    <t>5.2%=(202/3864)</t>
  </si>
  <si>
    <t>Evaluación de personal de las instituciones de seguridad</t>
  </si>
  <si>
    <t>Porcentaje de personal operativo evaluado pertenecientes a las Instituciones de Seguridad Pública del ámbito Estatal y Municipal, así como Fiscalía y Reinserción Social</t>
  </si>
  <si>
    <t>Mide la proporción de personal operativo evaluado de las instituciones de seguridad pública Estatal y Municipal, así como Fiscalía y Reinserción Social, respecto al total de estado de fuerza operativo</t>
  </si>
  <si>
    <t>(Número de personal operativo evaluado de las instituciones de seguridad pública Estatal y Municipal, así como Fiscalía y Reinserción Social/ Total de estado de fuerza operativo de las instituciones de seguridad pública) * 100</t>
  </si>
  <si>
    <t>99.9%
Total de Personal Evaluado: 5,921
Total del Estado de Fuerza: 5,924</t>
  </si>
  <si>
    <t>99.9%
Total de Personal Evaluado: 5,876
Total del Estado de Fuerza: 5,880</t>
  </si>
  <si>
    <t>100%
Total de Personal Evaluado: 5,387
Total del Estado de Fuerza: 5,387</t>
  </si>
  <si>
    <t>100%
Total de Personal Evaluado: 5,200
Total del Estado de Fuerza: 5,200</t>
  </si>
  <si>
    <t>5,092 Evaluados (5,108 estado de fuerza)</t>
  </si>
  <si>
    <t>Porcentaje de elementos evaluados que acreditan el examen de Control de Confianza de las instituciones de Seguridad Pública del ámbito Estatal y Municipal, así como Fiscalía y Reinserción Social</t>
  </si>
  <si>
    <t>Mide la proporción de elementos evaluados  que acreditan el examen de Control de Confianza de las instituciones de seguridad  publica del ámbito Estatal y Municipal, así como Fiscalía y Reinserción Social respecto al total de elementos evaluados de las instituciones de seguridad</t>
  </si>
  <si>
    <t>(Número de elemento que acreditaron el examen de control de confianza de las instituciones de Seguridad Pública del ámbito Estatal y Municipal, así como Fiscalía y Reinserción Social / Total de elementos evaluados) * 100</t>
  </si>
  <si>
    <t>84.5%
Total de Personal Acreditado: 5,004
Total de Personal Evaluado: 5,921</t>
  </si>
  <si>
    <t>79.1%
Total de Personal Acreditado: 4,649
Total de Personal Evaluado: 5,876</t>
  </si>
  <si>
    <t>74%
Total de Personal Acreditado: 4,012
Total de Personal Evaluado: 5,387</t>
  </si>
  <si>
    <t>83%
Total de Personal Acreditado: 4,316
Total de Personal Evaluado: 5,200</t>
  </si>
  <si>
    <t>4,512 Acreditados 5,092 (personal evaluado)</t>
  </si>
  <si>
    <t>Porcentaje de evaluaciones de control de confianza aplicadas al personal de las instituciones de seguridad</t>
  </si>
  <si>
    <t>Mide la proporción de evaluaciones de control de confianza aplicadas al personal de las instituciones de seguridad en el año actual respecto al total de evaluaciones de control de confianza solicitadas en el mismo año.</t>
  </si>
  <si>
    <t>(Número de evaluaciones de control de confianza aplicadas al personal de las instituciones de seguridad en el año actual/ Total de evaluaciones de control de confianza solicitadas en el mismo año) * 100</t>
  </si>
  <si>
    <t xml:space="preserve">100%
Evaluaciones aplicadas: 5,877
Evaluaciones solicitadas: 5,876 </t>
  </si>
  <si>
    <t>100%
Evaluaciones aplicadas: 3,048
Evaluaciones solicitadas: 3,048</t>
  </si>
  <si>
    <t xml:space="preserve">100%
Evaluaciones aplicadas: 5,200
Evaluaciones solicitadas: 5,200 </t>
  </si>
  <si>
    <t>2,726 evaluaciones realizadas (2,726 evaluaciones solicitadas)</t>
  </si>
  <si>
    <t>Diseño y aplicación de protocolo para la atención de víctimas</t>
  </si>
  <si>
    <t>Porcentaje de cursos de capacitación  en materia de derechos y atención a víctimas realizados</t>
  </si>
  <si>
    <t>Mide la proporción de cursos en materia de derechos humanos y atención a víctimas realizados respecto al total de cursos programados</t>
  </si>
  <si>
    <t>(Total de cursos  en materia de derechos humanos y atención a víctimas  realizados /Total de cursos  en materia de derechos humanos y atención a víctimas  programados)*100</t>
  </si>
  <si>
    <t>94.4% REAL 17            OBJETIVO 18</t>
  </si>
  <si>
    <t>20 Eventos programados (20 Eventos llevados a cabo)</t>
  </si>
  <si>
    <t>Porcentaje de personal capacitado en derechos humanos y atención a víctimas</t>
  </si>
  <si>
    <t>Mide la proporción del personal capacitado en derechos humanos y atención a víctimas, respecto al tota del personal programado para capacitación.</t>
  </si>
  <si>
    <t>(Personal capacitado en derechos humanos y atención a victimas/Total de personal programado)*100</t>
  </si>
  <si>
    <t>99.3% REAL 4001     OBJETIVO 4029</t>
  </si>
  <si>
    <t>2,995 Elementos Programados de 2,995 Capacitados</t>
  </si>
  <si>
    <t>Componenete 3</t>
  </si>
  <si>
    <t>Infraestructura, equipamiento y tecnología implementada</t>
  </si>
  <si>
    <t>Tiempo promedio de atención telefónica por parte del operador y/o supervisor telefónico en el número de emergencias  911</t>
  </si>
  <si>
    <t>Mide el tiempo promedio que tarda el operador y/o supervisor telefónico en recabar la información mínima necesaria en las llamadas emergencias 911, respecto al total de llamadas reales recibidas por el operador telefónico y/o supervisor telefónico</t>
  </si>
  <si>
    <t>(tiempo promedio que tarda el operador y/o supervisor telefónico en recabar la información mínima necesaria en las llamadas emergencias 911/respecto al total de llamadas reales recibidas por el operador telefónico y/o supervisor telefónico)*100</t>
  </si>
  <si>
    <t>95 seg (00:01:35)
(11742844 / 123857)</t>
  </si>
  <si>
    <t>98 seg (00:01:38)
(12696360 / 129747)</t>
  </si>
  <si>
    <t>79 seg (00:01:19)
(11847909 / 149882)</t>
  </si>
  <si>
    <t>70 seg (00:01:10)
(10307500 / 147250)</t>
  </si>
  <si>
    <t>(00:01:10)
11920280 / 170315</t>
  </si>
  <si>
    <t>Porcentaje de reportes de emergencia 911 reales atendidos por alguna corporación de seguridad.</t>
  </si>
  <si>
    <t>Mide la proporción de reportes de emergencia reales atendidos por alguna corporación, respecto al total de reportes de emergencia reales recibidas a través del 911</t>
  </si>
  <si>
    <t>(Número de reportes de emergencia 911 reales atendidas por alguna corporación/ Total de reportes de emergencia reales recibidas a través del 911) * 100</t>
  </si>
  <si>
    <t>95.5% 
(118115 / 123741)</t>
  </si>
  <si>
    <t>94.0% 
(128895 / 137189)</t>
  </si>
  <si>
    <t>96.67%
(149731 / 154884)</t>
  </si>
  <si>
    <t>97%
(150350 / 155000)</t>
  </si>
  <si>
    <t xml:space="preserve"> 174498 / 178941</t>
  </si>
  <si>
    <t>Atención de llamadas de emergencia (911)</t>
  </si>
  <si>
    <t>Porcentaje de llamadas de emergencia 911 reales recibidas</t>
  </si>
  <si>
    <t>Mide la proporción de llamadas de emergencia 911 reales recibidas respecto al total de llamadas recibidas a través del 911</t>
  </si>
  <si>
    <t>(Número de llamadas de emergencias 911 reales recibidas / Total de llamadas recibidas a través del 911) * 100</t>
  </si>
  <si>
    <t>10.97%
(118115 / 1076244)</t>
  </si>
  <si>
    <t>7.23% 
(137189 / 1896205)</t>
  </si>
  <si>
    <t>8.38%
(154884 / 1849068)</t>
  </si>
  <si>
    <t>8.5%
(155000 / 1823529)</t>
  </si>
  <si>
    <t xml:space="preserve"> 178941 / 1298200 </t>
  </si>
  <si>
    <t>Atención de llamadas denuncia anónima (089)</t>
  </si>
  <si>
    <t>Porcentaje de llamadas de denuncia anónima 089 reales recibidas</t>
  </si>
  <si>
    <t>Mide la proporción de llamadas de denuncia anónima 089 reales recibidas respecto al total de llamadas recibidas.</t>
  </si>
  <si>
    <t>(Número de llamadas de denuncia anónima 089 reales recibidas / Total de llamadas recibidas a través del 089) * 100</t>
  </si>
  <si>
    <t>17.51%
(6645 / 37953)</t>
  </si>
  <si>
    <t>15.59%
(6362 / 40815)</t>
  </si>
  <si>
    <t>17%
(6800 / 40000)</t>
  </si>
  <si>
    <t>5381 / 52184</t>
  </si>
  <si>
    <t>Capacitación a operadores telefónicos de los servicios 911</t>
  </si>
  <si>
    <t>Porcentaje de operadores telefónicos capacitados de los servicios 911</t>
  </si>
  <si>
    <t>Mide la proporción de operadores telefónicos capacitados de los servicios 911 respecto al total de operadores telefónicos de los servicios 911</t>
  </si>
  <si>
    <t>(Número de operadores telefónicos capacitados de los servicios 911/ Total de operadores telefónicos de los servicios 911 y/o 911 programados)*100</t>
  </si>
  <si>
    <t>100%
(62 / 62)</t>
  </si>
  <si>
    <t>100%
(61 / 61)</t>
  </si>
  <si>
    <t>100%
(65 / 65)</t>
  </si>
  <si>
    <t>45 / 45</t>
  </si>
  <si>
    <t>Porcentaje de la población de 18 años y más que asegura contar con organización vecinal para resolver los problemas comunitarios existentes</t>
  </si>
  <si>
    <t>Mide la proporción de la población de 18 años y más con problemas comunitarios  (robos, falta de alumbrado, baches, delincuencia cerca de escuelas y pandillerismo violento)  que asegura contar con la organización de los vecinos para resolverlo</t>
  </si>
  <si>
    <t>(Población de 18 años y más que asegura contar con organización vecinal para resolver los problemas comunitarios/Población de 18 años y más que asegura contar con problemas comunitarios)*100</t>
  </si>
  <si>
    <t>22.1%
222516/823656</t>
  </si>
  <si>
    <t>29%
231219/796520</t>
  </si>
  <si>
    <t>30.5%
341398/823472</t>
  </si>
  <si>
    <t xml:space="preserve">
17583/23947</t>
  </si>
  <si>
    <t>17583 18 años y más  con organización vecinal /(18 años 23947)</t>
  </si>
  <si>
    <t>Los factores de protección para la prevención social de la violencia y la delincuencia, en los espacios o entornos, son atendidos</t>
  </si>
  <si>
    <t>Porcentaje de municipios atendidos con acciones integrales enfocadas en la prevención social.</t>
  </si>
  <si>
    <t>Mide la Cobertura de Municipios en los que se desarrollan acciones integrales de Preveción Social de la Violencia respecto al total de municipios del estado</t>
  </si>
  <si>
    <t>(Porcentaje de Municipios atendidos con acciones integrales enfocadas en la prevención social / Total de municipios en el estado de Morelos) *100</t>
  </si>
  <si>
    <t>100%
33</t>
  </si>
  <si>
    <t>100%(33 municipios)</t>
  </si>
  <si>
    <t>32 Municipios atendidos/33 total Municipios</t>
  </si>
  <si>
    <t>Programa "Escuela segura" implementado</t>
  </si>
  <si>
    <t>Porcentaje de escuelas de educación básica, media superior y superior  beneficiadas con programas para el fomento de entornos escolares seguros.</t>
  </si>
  <si>
    <t>Mide la proporción de escuelas de educación básica, media superior y superior beneficiadas con programas para el fomento de entornos escolares seguros respecto al total de  escuelas de educación básica, media superior y superior programadas y/o requeridas)</t>
  </si>
  <si>
    <t>(Número de escuelas de educación básica, media superior y superior beneficiadas/Total de escuelas de educación básica, media superior y superior programadas y/o requeridas )*100</t>
  </si>
  <si>
    <t>100%
40</t>
  </si>
  <si>
    <t>100%
101</t>
  </si>
  <si>
    <t>100%
200</t>
  </si>
  <si>
    <t>100%
205</t>
  </si>
  <si>
    <t>100% (205 Escuelas)</t>
  </si>
  <si>
    <t>216 escuelas beneficiadas/Total de escuelas programadas 205</t>
  </si>
  <si>
    <t>Realización de acciones del programa "Mi Amigo Policía" en las jardines de niños y primarias</t>
  </si>
  <si>
    <t>Porcentaje de acciones realizadas del programa "Mi Amigo Policía" en las instituciones educativas de nivel básico</t>
  </si>
  <si>
    <t>Mide la proporción de acciones realizadas del programa "Mi Amigo Policía" en las jardines de niños y primarias respecto al total de acciones del programa Mi amigo Policía programadas a realizar en en las jardines de niños y primarias</t>
  </si>
  <si>
    <t>(Número de acciones realizadas del programa "Mi Amigo Policía" en las jardines de niños y primarias / Total de acciones programadas) * 100</t>
  </si>
  <si>
    <t>100%
36 Acciones</t>
  </si>
  <si>
    <t>100%
55 Acciones</t>
  </si>
  <si>
    <t>90.9%
50/55</t>
  </si>
  <si>
    <t>100%
(55 Acciones)</t>
  </si>
  <si>
    <t>50 acciones realizadas / 55acciones programadas</t>
  </si>
  <si>
    <t xml:space="preserve">Realización de acciones del programa Rally Mando Único en escuelas secundarias y preparatorias </t>
  </si>
  <si>
    <t xml:space="preserve">Porcentaje de acciones realizadas del programa Rally Mando Único en escuelas secundarias y preparatorias </t>
  </si>
  <si>
    <t xml:space="preserve">Mide la proporción de acciones realizadas  del programa Rally Mando Único en escuelas secundarias y preparatorias con actividades lúdicas respecto al total de acciones programadas a realizar del programa Rally Mando Único en escuelas secundarias y preparatorias con actividades lúdicas </t>
  </si>
  <si>
    <t>(Número de acciones realizadas  del programa Rally Mando Único en escuelas secundarias y preparatorias con actividades lúdicas  / Total de acciones programadas) * 100</t>
  </si>
  <si>
    <t>100%
9 Acciones</t>
  </si>
  <si>
    <t>100%
12 Acciones</t>
  </si>
  <si>
    <t xml:space="preserve">58.3%
7/12 </t>
  </si>
  <si>
    <t>100%
(12 acciones)</t>
  </si>
  <si>
    <t>7 acciones realizadas  / 12 acciones programadas</t>
  </si>
  <si>
    <t xml:space="preserve">Atención a comités escolares de nivel básico en materia de prevención del delito  </t>
  </si>
  <si>
    <t xml:space="preserve">Porcentaje de comités escolares atendidos de nivel básico en materia de prevención del delito  </t>
  </si>
  <si>
    <t xml:space="preserve">Mide la proporción de comités escolares atendidos de nivel básico en materia de prevención del delito respecto al total de comités escolares de nivel básico que requieren atención en materia de prevención del delito </t>
  </si>
  <si>
    <t>(Número de comités escolares atendidos de nivel básico en materia de prevención del delito / Total de comités escolares de nivel básico que requieren atención en materia de prevención del delito)*100</t>
  </si>
  <si>
    <t>100%
20 Comités</t>
  </si>
  <si>
    <t>100%
25 Comités</t>
  </si>
  <si>
    <t>100%
25 Comités Escolares</t>
  </si>
  <si>
    <t>25 comités escolares atendidos / Total de comités escolares de nivel básico que requieren atención</t>
  </si>
  <si>
    <t xml:space="preserve">Realización de acciones del programa  "Patrulla juvenil" </t>
  </si>
  <si>
    <t>Porcentaje de municipios que implementan el programa "Patrulla Juvenil"</t>
  </si>
  <si>
    <t>Mide la proporción de municipios que implementan el programa "Patrulla Juvenil" respecto al total de municipios en el estado</t>
  </si>
  <si>
    <t>(Número de municipios que implementan el programa "Patrulla Juvenil" / Total de municipios en el estado)*100</t>
  </si>
  <si>
    <t>27%
9</t>
  </si>
  <si>
    <t>54.4%
18</t>
  </si>
  <si>
    <t>69.7%
23/33</t>
  </si>
  <si>
    <t>23 municipios que implementan el programa "Patrulla Juvenil" / 33 Municipos en el Estado</t>
  </si>
  <si>
    <t>Porcentaje de municipios beneficiados con acciones de promoción de la seguridad en su comunidad</t>
  </si>
  <si>
    <t>Mide la proporción de municipios beneficiados con acciones de promoción de la seguridad en su comunidad respecto al total de municipios del estado</t>
  </si>
  <si>
    <t>(Número de municipios beneficiados con acciones para la promoción de la seguridad en su comunidad/Total de municipios del estado)*100</t>
  </si>
  <si>
    <t>100/%
33</t>
  </si>
  <si>
    <t>97/%
32</t>
  </si>
  <si>
    <t xml:space="preserve">32 municipios beneficiados con acciones para la promoción de la seguridad en su comunidad / 33 Municipios del Estado </t>
  </si>
  <si>
    <t>Instalación y operación de los Comités de Vigilancia Vecinal y Participación Ciudadana  (COMVIVE)</t>
  </si>
  <si>
    <t>Porcentaje de Comités de Vigilancia Vecinal y Participación Ciudadana (COMVIVE) instalados</t>
  </si>
  <si>
    <t>Mide la proporción de Comités de Vigilancia Vecinal y Participación Ciudadana (COMVIVE) instalados en el año actual en el Estado de Morelos en relación al total de COMVIVE programados y/o requeridos</t>
  </si>
  <si>
    <t>(Número de Comités de Vigilancia Vecinal y Participación Ciudadana (COMVIVE) instalados  / Total de COMVIVE programados y/o requeridos)*100</t>
  </si>
  <si>
    <t>100%
12 COMVIVES</t>
  </si>
  <si>
    <t>100%
88 COMVIVES</t>
  </si>
  <si>
    <t>100%
111 COMVIVES</t>
  </si>
  <si>
    <t>335%
302COMVIVES</t>
  </si>
  <si>
    <t>100%
90 COMVIVES</t>
  </si>
  <si>
    <t>302 (COMVIVE) instalados / 90 COMVIVE programados</t>
  </si>
  <si>
    <t>Porcentaje de Comités de Vigilancia Vecinal y Participación Ciudadana (COMVIVE) operando en el Estado de Morelos</t>
  </si>
  <si>
    <t>Mide la proporción de Comités de Vigilancia Vecinal y Participación Ciudadana (COMVIVE) operando en el Estado de Morelos, respecto al total de COMVIVE instalados</t>
  </si>
  <si>
    <t>(Comités de Vigilancia Vecinal y Participación Ciudadana (COMVIVE) operando en el Estado de Morelos / Total de COMVIVE instalados) *100</t>
  </si>
  <si>
    <t>302 (COMVIVE) Operando / 90 COMVIVE programados</t>
  </si>
  <si>
    <t xml:space="preserve">Implementación de mecanismos de participación ciudadana en comunidades </t>
  </si>
  <si>
    <t>Porcentaje de cursos y/o talleres de capacitación en materia de prevención del delito realizados en comunidades</t>
  </si>
  <si>
    <t xml:space="preserve">Mide la proporción de cursos y/o talleres de capacitación en materia de prevención del delito realizados en comunidades respecto al total de cursos y/o talleres de capacitación programados y/o requeridos en materia de prevención del delito en comunidades </t>
  </si>
  <si>
    <t>(Número de cursos y/o talleres de capacitación en materia de prevención del delito realizados en comunidades  / Total de cursos y/o talleres de capacitación programados y/o requeridos en materia de prevención del delito en comunidades ) *100</t>
  </si>
  <si>
    <t>100%
26</t>
  </si>
  <si>
    <t>100%
72</t>
  </si>
  <si>
    <t>100%
82</t>
  </si>
  <si>
    <t>313%
292 Cursos</t>
  </si>
  <si>
    <t xml:space="preserve">292 cursos realizados / 90 Cursos Programados </t>
  </si>
  <si>
    <t>Porcentaje de Marchas Exploratorias de Detección de Riesgos con Perspectiva de Género realizadas en los ocho municipios que cuentan con declaratoria de Alerta de Violencia de Género</t>
  </si>
  <si>
    <t>Mide la proporción de Marchas Exploratorias de Detección de Riesgos con Perspectiva de Género realizadas en las colonias de mayor incidencia de delitos cometidos en contra de mujeres en los ocho municipios que cuentan con Declaratoria de Alerta de Violencia de Género contra las Mujeres, respecto al total de Marchas Exploratorias de Detección de Riesgos con Perspectiva de Género programadas</t>
  </si>
  <si>
    <t>(Número de Marchas Exploratorias de Detección de Riesgos con Perspectiva de Género realizadas en los ocho municipios que cuentan con Declaratoria de Alerta de Violencia de Género contra las Mujeres / Número de Marchas Exploratorias de Detección de Riesgos con Perspectiva de Género programadas y/o requeridas)*100</t>
  </si>
  <si>
    <t>100%
60</t>
  </si>
  <si>
    <t>121%
109/90</t>
  </si>
  <si>
    <t>100%
90Marchas</t>
  </si>
  <si>
    <t>109 Marchas Realizadas / 90 Marchas Programadas</t>
  </si>
  <si>
    <t>Porcentajes de Foros de Participación Ciudadana basado en la Perspectiva e Igualdad de Género realizados en los ocho municipios que cuentan con declaratoria de Alerta de Violencia de Género</t>
  </si>
  <si>
    <t>Mide la proporción deForos de Participación Ciudadana basado en la Perspectiva e Igualdad de Género realizados en los ocho municipios que cuentan con declaratoria de Alerta de Violencia de Género programadas</t>
  </si>
  <si>
    <t>(Número de Foros de Participación Ciudadana basado en la Perspectiva e Igualdad de Género  realizados / Total de Foros de Participación Ciudadana basado en la Perspectiva e Igualdad de Género  programados) *100</t>
  </si>
  <si>
    <t>100%
1Foro</t>
  </si>
  <si>
    <t>25%
2 Foros</t>
  </si>
  <si>
    <t>100%
8 Foros</t>
  </si>
  <si>
    <t>2 realizados/ 8 programados</t>
  </si>
  <si>
    <t>Porcentaje de Marchas Exploratorias de Detección de Riesgos realizadas</t>
  </si>
  <si>
    <t>Mide la proporción de Marchas Exploratorias de Detección de Riesgos realizadas con los COMVIVES respecto al total de Marchas Exploratorias de Detección de Riesgos programadas</t>
  </si>
  <si>
    <t>(Número de Marchas Exploratorias de Detección de Riesgos realizadas / Total de Marchas Exploratorias de Detección de Riesgos programadas) *100</t>
  </si>
  <si>
    <t>100%
20</t>
  </si>
  <si>
    <t>100%
50</t>
  </si>
  <si>
    <t>Difusión de publicaciones sobre medidas para la prevención del delito en medios masivos de comunicacion.</t>
  </si>
  <si>
    <t>Porcentaje de publicaciones sobre medidas para la prevención del delito difundidas en medios masivos de comunicacion.</t>
  </si>
  <si>
    <t>Mide la proporción de publicaciones sobre medidas para la prevención del delito difundidas en medios masivos de comunicación respecto al total de mensajes sobre medidas para la prevención del delito requeridas para su difusión en medios masivos de comunicacion.</t>
  </si>
  <si>
    <t>(Número de publicaciones sobre medidas para la prevención del delito difundidos en medios masivos de comunicación / Total de publicaciones sobre medidas para la prevención del delito requeridas para su difusión en medios masivos de comunicacion) *100</t>
  </si>
  <si>
    <t>100% (87 publicaciones difundidas)</t>
  </si>
  <si>
    <t>100% (60 publicaciones difundidas)</t>
  </si>
  <si>
    <t>25 publicaciones sobre medidas  difundidos en medios masivos (25 requeridas)</t>
  </si>
  <si>
    <t>Porcentaje de minutos destinados a mensajes publicitarios sobre medidas preventivas</t>
  </si>
  <si>
    <t xml:space="preserve">Porcentaje de minutos destinados a mensajes publicitarios sobre medidas preventivas respecto al total de minutos requeridos para mensajes publicitarios sobre medidas preventivas </t>
  </si>
  <si>
    <t>(Número de minutos destinados a mensajes publicitarios sobre medidas preventivas / Total de minutos requeridos para mensajes publicitarios sobre medidas preventivas )*100</t>
  </si>
  <si>
    <t>100% (4887minutos)</t>
  </si>
  <si>
    <t>menos 50 % (2438.5 minutos)</t>
  </si>
  <si>
    <t>Instituto Estatal de Proteccion Civil</t>
  </si>
  <si>
    <t xml:space="preserve">La cultura y gestion integral de riesgos en materia de proteccion civil se fortalece </t>
  </si>
  <si>
    <t xml:space="preserve"> Riesgo ante Contingencias o Desastres provocados por fenomenos naturales prevenido</t>
  </si>
  <si>
    <t>Actualizacion del Atlas Estatal de Riesgo y Peligros</t>
  </si>
  <si>
    <t>Porcentaje de avance realizado en la actualizacion del Atlas Estatl de Riesgos y Peligros</t>
  </si>
  <si>
    <t>Mide el avance realizado en la actualización del Atlas Estatal de Riesgo y Peligros en relación al avance programado en la actualización del Atlas Estatal de Riesgo y Peligros</t>
  </si>
  <si>
    <t>Capacitacion en Materia de Proteccion Civil</t>
  </si>
  <si>
    <t xml:space="preserve">Porcentaje de Capacitacion realizadas para las autoridades locales en Materia de Proteccion Civil </t>
  </si>
  <si>
    <t xml:space="preserve">Mide la proporción de capacitaciones realizadas (atlas de riesgos y peligros, etc)  para las autoridades locales en materia de protección civil respecto al total de capacitaciones requeridas para las autoridades locales en materia de protección civil.                         </t>
  </si>
  <si>
    <t xml:space="preserve">  Porcentaje de cursos realizados para la implementación de una cultura de la prevención y autoprotección.    </t>
  </si>
  <si>
    <t xml:space="preserve">Mide la proporción de cursos realizados para la implementación de una cultura de la prevención y autoprotección con relación al total de cursos requeridos para la implementación de una cultura de la prevención y autoprotección.      </t>
  </si>
  <si>
    <t xml:space="preserve">      Porcentaje de cursos realizados para prevención y combate de incendios forestales</t>
  </si>
  <si>
    <t xml:space="preserve">                       Mide la proporción de cursos realizados para prevención y combate de incendios forestales respecto al total de cursos requeridos para prevención y combate de incendios forestales </t>
  </si>
  <si>
    <t>Implementacion y Operación de un Sistema de Alertamiento temprano por Fenomenos Hidrometereológicos</t>
  </si>
  <si>
    <t xml:space="preserve">Porcentaje de avance realizado en la implementación de un sistema de alertamiento temprano por fenómenos hidrometereológicos  </t>
  </si>
  <si>
    <t xml:space="preserve">Mide el avance realizado en la implementación de un sistema de alertamiento temprano por fenómenos hidrometereológicos en relación con el avance programado en la implementación de un sistema de alertamiento temprano por fenómenos hidrometereológicos.  </t>
  </si>
  <si>
    <t>Porcentaje de alertamientos tempranos realizados sobre fenómenos hidrometereológicos</t>
  </si>
  <si>
    <t xml:space="preserve">  Mide la proporción de alertamientos tempranos realizados sobre fenómenos hidrometereológicos respecto al total de alertamientos tempranos requeridos sobre fenómenos hidrometereológicos</t>
  </si>
  <si>
    <t>Realización de campañas de difusión en materia de Protección Civil</t>
  </si>
  <si>
    <t>Porcentaje de campañas de difusión realizadas en materia de Protección Civil</t>
  </si>
  <si>
    <t xml:space="preserve">Mide la proporción de campañas de difusión realizadas en materia de protección civil con relación al total de campañas de difusión requeridas en materia de protección civil </t>
  </si>
  <si>
    <t>Supervisiones de Inmuebles de alto Riesgo realizadas</t>
  </si>
  <si>
    <t>Inspeccion, Verificacion y Sancion de Inmuebles de alto riesgo</t>
  </si>
  <si>
    <t xml:space="preserve">Porcentaje de inspecciones realizadas a inmuebles de alto riesgo.          </t>
  </si>
  <si>
    <t xml:space="preserve">Mide la proporción de inspecciones realizadas a inmuebles de alto riesgo en relación al total de inspecciones requeridas a inmuebles de alto riesgo. </t>
  </si>
  <si>
    <t xml:space="preserve"> Porcentaje de verificaciones realizadas a inmuebles de alto riesgo. </t>
  </si>
  <si>
    <t xml:space="preserve">Mide la proporción de verificaciones realizadas a inmuebles de alto riesgo en relación al total de verificaciones requeridas a inmuebles de alto riesgo. </t>
  </si>
  <si>
    <t xml:space="preserve"> Porcentaje de responsables de  inmuebles de alto riesgo sancionados</t>
  </si>
  <si>
    <t>Mide la proporción de responsables de inmuebles de alto riesgo sancionados en relación al total de responsables de inmuebles de alto riesgo que no cumplen con la normatividad vigente.</t>
  </si>
  <si>
    <t>Revision de programas internos de proteccion civil a los inmuebles de alto riesgos</t>
  </si>
  <si>
    <t>Porcentaje de programas internos de protección civil revisados</t>
  </si>
  <si>
    <t>Mide la proporción de los programas internos de protección civil revisados en relación al total de programas internos de protección civil requeridos</t>
  </si>
  <si>
    <t>Supervision de los simulacros a los inmuebles de alto riesgo</t>
  </si>
  <si>
    <t>Porcentaje de simulacros supervisados a los inmuebles de alto riesgo</t>
  </si>
  <si>
    <t>Mide la proporción de los simulacros supervisados a los inmuebles de alto riesgo en relación al total de simulacros programados en los inmuebles de alto riesgo</t>
  </si>
  <si>
    <t>Emergencias y Contingencias Atendidas</t>
  </si>
  <si>
    <t>Atencion de Reporte de Auxilio a la poblacion</t>
  </si>
  <si>
    <t>Porcentaje de atención a los reportes de auxilio y/o de riesgo a la población</t>
  </si>
  <si>
    <t>Mide la proporcion de atención de emergencias contra reportes recibidos de auxilio y/o de riesgo a la población</t>
  </si>
  <si>
    <t xml:space="preserve">Cumplimiento de las quejas, recomendaciones, solicitudes, medidas cautelares y expedientes de gestión emitidas por las Comisiones Nacional y Estatal de Derechos Humanos y Organismos no Gubernamentales.   </t>
  </si>
  <si>
    <t xml:space="preserve">Actividad 1.2. </t>
  </si>
  <si>
    <t>Mide la cantidad de convenios firmados entre la C.E.R.S. y otras instituciones públicas y/o privadas.</t>
  </si>
  <si>
    <t>Número de Convenios firmados</t>
  </si>
  <si>
    <t>Porcentaje de personal aprobado en evaluaciones de control y confianza.</t>
  </si>
  <si>
    <t>Mide la proporción del personal aprobado en evaluaciones de control y confianza respecto del personal que presentó evaluaciones de control y confianza.</t>
  </si>
  <si>
    <t>Número de personas aprobadas / Total de personas evaluadas * 100</t>
  </si>
  <si>
    <t>Porcentaje de operativos de revisión realizados.</t>
  </si>
  <si>
    <t>Mide la proporción de operativos de revisión realizados con respecto a los operativos de revisión programados.</t>
  </si>
  <si>
    <t>Número de operativos de revisión realizados / Total de operativos programados * 101</t>
  </si>
  <si>
    <t>Porcentaje de traslados de personas privadas de su libertad (PPL) realizados.</t>
  </si>
  <si>
    <t>Mide la proporción de traslados de personas privadas de su libertad  realizados con respecto al total de traslados de personas privadas de su libertad requeridos.</t>
  </si>
  <si>
    <t>Número de traslados realizados / Total de traslados requeridos * 100</t>
  </si>
  <si>
    <t>Porcentaje de menores en conflicto con la ley con consultas médicas, odontológicas, psquiátricas y psicológicas otorgadas.</t>
  </si>
  <si>
    <t>Mide la proporción de menores en conflicto con la ley con consultas médicas, odontológicas, psiquiátricas y psicológicas otorgadas respecto al total de internos que requieren consultas</t>
  </si>
  <si>
    <t>(Núm. de consultas médicas otrogadas / Total de consultas médicas solicitadas) * 100</t>
  </si>
  <si>
    <t>Garantizar la atención médica integral de acuerdo al plan de tratamiento establecido a los menores en conflicto con la ley.</t>
  </si>
  <si>
    <t>Promover la participación de los menores en conflicto con la ley para adquirir conocimientos y habilidades con la finalidad de reintegrarse a la sociedad de una manera positiva.</t>
  </si>
  <si>
    <t>Porcentaje de menores  en conflicto con la ley  beneficiados con  actividades deportivas, culturales, recreativas  y educativas.</t>
  </si>
  <si>
    <t>Mide la proporción de menores en conflicto con la ley beneficiados con actividades deportivas, culturales, recreativas y educativas respecto al total de menores en conflicto con la ley.</t>
  </si>
  <si>
    <t>Núm. de menores con actividades deportivas / Total de menores en conflicto con la Ley * 100</t>
  </si>
  <si>
    <t>Garantizar la atención médica de acuerdo al plan de tratamiento establecido, a las personas privadas de la libertad.</t>
  </si>
  <si>
    <t>Porcentaje de personas privadas de la libertad con consultas médicas, odontológicas, psiquátricas y psicológicas otorgadas.</t>
  </si>
  <si>
    <t>Mide la proporción de personas privadas de la libertad con consultas médicas, odontológicas, psiquiátricas y psicológicas otorgadas respecto al total de personas privadas de la libertad.</t>
  </si>
  <si>
    <t>Núm. de consultas otorgadas / Tptal de  personas privadas de su libertad * 100</t>
  </si>
  <si>
    <t>Promover la participación de las personas privadas de la libertad para adquirir conocimientos y habilidades con la finalidad de  reintegrarse a la sociedad productivamente.</t>
  </si>
  <si>
    <t>Porcentaje de personas privadas de la libertad beneficiados con actividades deportivas, culturales, recreativas y educativas.</t>
  </si>
  <si>
    <t>Mide la proporción de personas privadas de la libertad beneficiadas con actividades deportivas, culturales, recreativas y deportivas respecto al total de personas privadas de la libertad.</t>
  </si>
  <si>
    <t>Núm. de personas con actividades deportivas / Total de personas privadas de su libertad * 100</t>
  </si>
  <si>
    <t>Porcentaje de personas privadas de la libertad beneficiados con visita familiar e íntima.</t>
  </si>
  <si>
    <t>Mide la proporción de personas privadas de la libertad beneficiados con visitas familiar e íntima respecto al total de personas privadas de la libertad.</t>
  </si>
  <si>
    <t xml:space="preserve">Núm. de personas privadas de su libertad con visita familiar e intima / Total de personas privadas de su libertad </t>
  </si>
  <si>
    <t>Porcentaje de asesorías jurídicas atendidas.</t>
  </si>
  <si>
    <t>Mide la proporción de asesorías jurídicas atendidas respescto al total de asesorías jurídicas solicitadas</t>
  </si>
  <si>
    <t>Núm. de ASESORÍAS JURÍDICAS ATENDIDAS /   Total de  DE ASESORÍAS JURÍDICAS SOLICITADAS * 100</t>
  </si>
  <si>
    <t>Garantizar la participación del personal de ejecución de sentencias de la CERS en las audiencias en caso de que el juez lo solicite.</t>
  </si>
  <si>
    <t>Porcentaje de asistencia a las audiencias.</t>
  </si>
  <si>
    <t>Mide la proporción de asistencias a audiencias en etapa de Ejecución respecto al total de audiencias solicitadas en requerimiento.</t>
  </si>
  <si>
    <t>Núm. de audiencias con asistencia / Total de audiencias realizadas * 100</t>
  </si>
  <si>
    <t>Garantizar diagnósticos veraces para evaluar los riesgos de vigilar a una persona con medida cautelar distinta a la prisión preventiva.</t>
  </si>
  <si>
    <t>Porcentaje de personas entrevistadas por la UMECA</t>
  </si>
  <si>
    <t>Mide el número de personas entrevistadas por la UMECA, sobre el número de personas detenidas en las instalaciones de la fiscalía.</t>
  </si>
  <si>
    <t>Núm. de personas entrevistadas por la UMECA / Total de personas detenidas por la fiscalía * 100</t>
  </si>
  <si>
    <t>Asegurar que las personas que se encuentran bajo medidas cautelares cumplan con las obligaciones impuestas por el organo jurisdiccional.</t>
  </si>
  <si>
    <t>Porcentaje de personas supervisadas bajo una medida cautelar por la UMECA</t>
  </si>
  <si>
    <t>Mide el alcance de la Unidad en relación a las personas sujetas a medidas cautelares en libertad.</t>
  </si>
  <si>
    <t>Núm. de Personas Supervisadas por la UMECA / Total de personas bajo medidas cautelares en libertad * 100</t>
  </si>
  <si>
    <t>Promover la actividad laboral en las personas privadas de la libertad.</t>
  </si>
  <si>
    <t>Porcentaje de personas privadas de la libertad con actividad laboral.</t>
  </si>
  <si>
    <t>Mide la proporción de personas privadas de la libertad con actividad laboral respecto al total de personas privadas de su libertad.</t>
  </si>
  <si>
    <t>Núm. de personas con actividad laboral/ Total de personas privadas de su libertad * 100</t>
  </si>
  <si>
    <t>Promover la capacitación para y en el trabajo de las personas privadas de su libertad.</t>
  </si>
  <si>
    <t>Porcentaje de personas privadas de su libertad  capacitados para y en el trabajo.</t>
  </si>
  <si>
    <t>Mide la proporción de personas privadas de su libertad capacitados para y en el trabajo con respecto al total de personas privadas de su libertad.</t>
  </si>
  <si>
    <t>Número de personas capacitadas / Total de personas privadas de su libertad * 100</t>
  </si>
  <si>
    <t xml:space="preserve">Porcentaje de cursos y/o talleres de capacitación para el trabajo realizados. </t>
  </si>
  <si>
    <t>Mide la proporción de cursos y/o talleres de capacitación para y en el trabajo realizados respecto el total de cursos y/o talleres de capacitación para y en el trabajo programados.</t>
  </si>
  <si>
    <t>Número de cursos de capacitación impartidos / Total de vcursos de capacitación programados *100</t>
  </si>
  <si>
    <t xml:space="preserve">Porcentaje de artesanías comercializadas. </t>
  </si>
  <si>
    <t>Mide la proporción de las artesanías comercializdas respecto al total de artesanías elaboradas por las personas privadas de su libertad.</t>
  </si>
  <si>
    <t>Número de artesanías comercializadas / Total de artesanías elaboradas por personas privadas de su libertad *100</t>
  </si>
  <si>
    <t>Contar con el  personal administrativo capacitado para desempeñar las funciones de mejor manera, optimizando tiempo y recursos.</t>
  </si>
  <si>
    <t xml:space="preserve">Porcentaje de personal administrativo capacitado </t>
  </si>
  <si>
    <t>Mide la proporción del personal administrativo capacitado respecto al total del personal administrativo</t>
  </si>
  <si>
    <t>Número de personas capacitadas / Totoal de Personal Administrativo * 100</t>
  </si>
  <si>
    <t>Contar con personal capacitado, lo cual facilita la operación en los centros penitenciarios.</t>
  </si>
  <si>
    <t>Porcentaje de personal de seguridad y custodia capacitado de la CERS</t>
  </si>
  <si>
    <t>Número de personas de seguridad y custodia capacitadas / Total de personal de seguridad y custodia *100</t>
  </si>
  <si>
    <t>Lograr un control más amplio y se optimizan los recursos aplicados a la vigilancia y revisión de las personas privadas de la libertad y las visitas.</t>
  </si>
  <si>
    <t>Porcentaje de cámaras de videovigilancia en operación en los centros de reclusión</t>
  </si>
  <si>
    <t>Mide la proporción de cámaras de videovigilancia en operación con respecto al total de cámaras de videovigilancia  en los centros de reclusión</t>
  </si>
  <si>
    <t xml:space="preserve">Mide la proporción del personal de seguridad y custodia capacitado respecto al total del personal de seguridad y custodia. </t>
  </si>
  <si>
    <t>Núm. de cámaras de videovigilancia en peración / Total de cámaras de viedeovigilancia instaladas * 100</t>
  </si>
  <si>
    <t xml:space="preserve">Porcentaje de edificios penitenciarios remodelados </t>
  </si>
  <si>
    <t>Mide la proporción de edificios remodelados con respecto al total de edificios ocupados por la Coordinación Estatal de Reinserción Social y los Centros Pentienciarios</t>
  </si>
  <si>
    <t>Número de edificios remodelados / Total de edificios * 100</t>
  </si>
  <si>
    <t>Porcentaje de uniformes adquiridos  (Pantalón, camisola, gorra y botas) para personal operativo de los establecimientos penitenciarios</t>
  </si>
  <si>
    <t>Mide la proporción de uniformes adquiridos con relación a los programados</t>
  </si>
  <si>
    <t>Adquirir equipo para el personal operativo de los establecimientos penitenciarios</t>
  </si>
  <si>
    <t xml:space="preserve"> Numero de uniformes adquiridos / Total de uniformes programados  *100</t>
  </si>
  <si>
    <t>Adquirir lockers casillero para personal operativo de los establecimientos penitenciarios</t>
  </si>
  <si>
    <t>Porcentaje de lockers adquiridos para personal operativo de los establecimientos penitenciarios</t>
  </si>
  <si>
    <t>Mide la proporción de lockers adquiridos para personal operativo de los establecimientos penitenciarios</t>
  </si>
  <si>
    <t>Número de lockers comprados / Total de Lockers programados *100</t>
  </si>
  <si>
    <t>Adquirir Unidades de Protección y Respaldo de energía (UPS) para los establecimientos penitenciarios</t>
  </si>
  <si>
    <t>Porcentaje de Unidades de Protección y Respaldo de energía (UPS) adquiridos para  los establecimientos penitenciarios</t>
  </si>
  <si>
    <t>Mide la proporción de Unidades de Protección y Respaldo de energía adquiridos con relación a los programados.</t>
  </si>
  <si>
    <t>Número de UPS Comprados  / Total de UPS Programados * 100</t>
  </si>
  <si>
    <t>Adquirir Aires acondicionado para los establecimientos penitenciarios</t>
  </si>
  <si>
    <t>Porcentaje de Aires acondicionados adquiridos para los establecimientos penitenciarios</t>
  </si>
  <si>
    <t>Mide la proporción de Aires acondicionados adquiridos con relación a los programados</t>
  </si>
  <si>
    <t>Número de Aires Acondicionados Comprados  / Total de Aires Programados *100</t>
  </si>
  <si>
    <t>Adquirir camionetas para los establecimientos penitenciarios</t>
  </si>
  <si>
    <t>Porcentaje de camionetas adquiridas para los establecimientos penitenciarios</t>
  </si>
  <si>
    <t>Mide la proporción  de camionetas adquiridas con relación a las programadas</t>
  </si>
  <si>
    <t>Número de Camionetas adquiridas / Total Camionetas Programadas *100</t>
  </si>
  <si>
    <t xml:space="preserve">Adquirir equipo para el personal operativo del Centro Estatal de Reinserción Social Femenil "Morelos" </t>
  </si>
  <si>
    <t xml:space="preserve">Porcentaje de uniformes adquiridos (Uniformes y botas tacticas) para personal operativo  del Centro Estatal de Reinserción Social Femenil "Morelos" </t>
  </si>
  <si>
    <t>Capacitar al personal operativo (Custodios) de los establecimientos penitenciarios</t>
  </si>
  <si>
    <t>Elementos de seguridad y custodia capacitados en Formacion inicial y en competencias básicas policiales</t>
  </si>
  <si>
    <t>Mide la cantidad de elementos de seguridad y custodia capacitados</t>
  </si>
  <si>
    <t>Número de Elementos Capacitados</t>
  </si>
  <si>
    <t>Evaluar al personal de UMECA</t>
  </si>
  <si>
    <t>Porcentaje de personal operativo y personal de Umeca evaluado</t>
  </si>
  <si>
    <t>Mide la proporción de personal operativo y personal de Umeca evaluado con relación al total de personal programado.</t>
  </si>
  <si>
    <t>Total de Personal evaluado / Total de Personal Programada a Evaluar * 100</t>
  </si>
  <si>
    <t>Adquirir  ambulancias para brindar atención médica a las personas imputadas de su libertad</t>
  </si>
  <si>
    <t>Adquisicion de ambulancias para atención médica de las personas imputadas de su libertad</t>
  </si>
  <si>
    <t>Mide la cantidad de ambulancias adquiridas</t>
  </si>
  <si>
    <t>Total de Ambulancas Adquiridas</t>
  </si>
  <si>
    <t>Adquirir equipo de oficina para los centros penitenciarios</t>
  </si>
  <si>
    <t>Porcentaje de centros penitenciarios con mobiliario de oficina adquirido</t>
  </si>
  <si>
    <t>Mide la proporcion de Centros Penitenciarios con mobiliario de oficina adquirido con relación al total de Centros penitenciarios que requieren mobiliario de oficina</t>
  </si>
  <si>
    <t>Número de Centros Penitenciarios con Mobiliario de Oficina Adquirido / Total de Centros Penitenciarios que Requieren Mobiliario de Oficina  *100</t>
  </si>
  <si>
    <t>Adquirir equipo de computo para las oficinas de la Coordinación de Reinserción Social</t>
  </si>
  <si>
    <t>Porcentaje de equipos de cómputo adquiridos para las oficinas de la Coordinación de Reinserción Social</t>
  </si>
  <si>
    <t>Mide la proporción de equipos de computo adquiridos con relación a los programados para  las diferentes oficinas de la Coordinación de Reinserción social.</t>
  </si>
  <si>
    <t>Núm. de computadoras adquiridas  / Total de computadoras Programadas *100</t>
  </si>
  <si>
    <t xml:space="preserve">Evaluar a oficiales de guarda y custodia en desempeño </t>
  </si>
  <si>
    <t>Elementos de seguridad y custodia evaludos en su desempeño</t>
  </si>
  <si>
    <t>Mide la cantidad de elementos de seguridad y custodia evaluados en desempeño</t>
  </si>
  <si>
    <t>Número de Elementos Evaluados  / Total de elementos Programados a evaluar * 100</t>
  </si>
  <si>
    <t>Número de materiales adquiridos  / Total de materiales programados * 100</t>
  </si>
  <si>
    <t>Número de accesorios adquiridos  / Total de accesorios programados * 100</t>
  </si>
  <si>
    <t>Número de Herramientas menores adquiridas   / Total de Herramientas menores  programados * 100</t>
  </si>
  <si>
    <t>Número de Materiales complementarios adquiridos   / Total de Materiales complementarios  programados * 100</t>
  </si>
  <si>
    <t>Número de suministros médicos  adquiridas   / Total de Suministros medicos programados * 100</t>
  </si>
  <si>
    <t>Número de Productos químicos adquiridos   / Total de Productos químicos  programados * 100</t>
  </si>
  <si>
    <t>Número de Uniformes adquiridos adquiridos   / Total de Uniformes adquiridos  programados * 100</t>
  </si>
  <si>
    <t>Número de Artículos deportivos  adquiridos   / Total de Artículos deportivos  programados * 100</t>
  </si>
  <si>
    <t>Número de Productos textiles adquiridos   / Total de Productos textiles  programados * 100</t>
  </si>
  <si>
    <t>Número de productos textiles adquiridos   / Total de Productos textiles  programados * 100</t>
  </si>
  <si>
    <t>Número de asesorias otorgadas   / Total de asesorías requeridas * 100</t>
  </si>
  <si>
    <t>6. Otras actividades transversales a la dependencia u organismo.</t>
  </si>
  <si>
    <t>Producir y transmitir programas culturales de Radio y Televisión en coordinación con las dependencias del Gobierno Estatal, Municipal y Federal.</t>
  </si>
  <si>
    <t>porcentaje de programas transmitidos de Radio y Televisión</t>
  </si>
  <si>
    <t>Mide la proporción de programas transmitidos y producidos en radio y televisión con relación al total de programas y solicitados para su transmisión</t>
  </si>
  <si>
    <t>Número de programas transmitidos y producidos en radio y televisión / Total de programas solicitados para su transmisión *100</t>
  </si>
  <si>
    <t>4867 minutos de mensajes de medidas preventivas</t>
  </si>
  <si>
    <t>Actividad 2.5</t>
  </si>
  <si>
    <t xml:space="preserve">Actividad 2.2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</si>
</sst>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0_-;\-* #,##0.0_-;_-* &quot;-&quot;?_-;_-@_-"/>
    <numFmt numFmtId="165" formatCode="_-* #,##0.00_-;\-* #,##0.00_-;_-* &quot;-&quot;?_-;_-@_-"/>
    <numFmt numFmtId="166" formatCode="0.0%"/>
    <numFmt numFmtId="167" formatCode="_-* #,##0_-;\-* #,##0_-;_-* &quot;-&quot;?_-;_-@_-"/>
    <numFmt numFmtId="168" formatCode="_-* #,##0.0_-;\-* #,##0.0_-;_-* &quot;-&quot;??_-;_-@_-"/>
    <numFmt numFmtId="169" formatCode="#,##0.0"/>
    <numFmt numFmtId="170" formatCode="0.0"/>
  </numFmts>
  <fonts count="48">
    <font>
      <sz val="11"/>
      <color theme="1"/>
      <name val="Calibri"/>
      <family val="2"/>
      <scheme val="minor"/>
    </font>
    <font>
      <sz val="10"/>
      <color indexed="8"/>
      <name val="Arial"/>
      <family val="2"/>
    </font>
    <font>
      <sz val="9"/>
      <color indexed="81"/>
      <name val="Tahoma"/>
      <family val="2"/>
    </font>
    <font>
      <b/>
      <sz val="9"/>
      <color indexed="81"/>
      <name val="Tahoma"/>
      <family val="2"/>
    </font>
    <font>
      <sz val="11"/>
      <color indexed="8"/>
      <name val="Calibri"/>
      <family val="2"/>
    </font>
    <font>
      <sz val="12"/>
      <name val="Calibri"/>
      <family val="2"/>
    </font>
    <font>
      <sz val="11"/>
      <color theme="1"/>
      <name val="Calibri"/>
      <family val="2"/>
      <scheme val="minor"/>
    </font>
    <font>
      <sz val="18"/>
      <color theme="3"/>
      <name val="Cambria"/>
      <family val="2"/>
      <scheme val="major"/>
    </font>
    <font>
      <sz val="10"/>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b/>
      <sz val="11"/>
      <name val="Calibri"/>
      <family val="2"/>
      <scheme val="minor"/>
    </font>
    <font>
      <sz val="9"/>
      <color theme="1"/>
      <name val="Calibri"/>
      <family val="2"/>
      <scheme val="minor"/>
    </font>
    <font>
      <sz val="11"/>
      <color indexed="8"/>
      <name val="Calibri"/>
      <family val="2"/>
      <scheme val="minor"/>
    </font>
    <font>
      <b/>
      <sz val="12"/>
      <color theme="1"/>
      <name val="Calibri"/>
      <family val="2"/>
      <scheme val="minor"/>
    </font>
    <font>
      <sz val="11"/>
      <color rgb="FF000000"/>
      <name val="Calibri"/>
      <family val="2"/>
    </font>
    <font>
      <b/>
      <sz val="10"/>
      <color theme="1"/>
      <name val="Calibri"/>
      <family val="2"/>
      <scheme val="minor"/>
    </font>
    <font>
      <b/>
      <sz val="10"/>
      <name val="Calibri"/>
      <family val="2"/>
      <scheme val="minor"/>
    </font>
    <font>
      <sz val="10"/>
      <name val="Calibri"/>
      <family val="2"/>
      <scheme val="minor"/>
    </font>
    <font>
      <b/>
      <sz val="18"/>
      <name val="Calibri"/>
      <family val="2"/>
    </font>
    <font>
      <b/>
      <sz val="14"/>
      <color theme="1"/>
      <name val="Calibri"/>
      <family val="2"/>
      <scheme val="minor"/>
    </font>
    <font>
      <b/>
      <sz val="12"/>
      <color theme="1"/>
      <name val="Arial"/>
      <family val="2"/>
    </font>
    <font>
      <b/>
      <sz val="14"/>
      <color theme="1"/>
      <name val="Arial"/>
      <family val="2"/>
    </font>
    <font>
      <b/>
      <u/>
      <sz val="14"/>
      <color theme="1"/>
      <name val="Calibri"/>
      <family val="2"/>
      <scheme val="minor"/>
    </font>
    <font>
      <b/>
      <sz val="10"/>
      <color indexed="8"/>
      <name val="Adobe Caslon Pro"/>
      <family val="2"/>
    </font>
    <font>
      <i/>
      <sz val="10"/>
      <color theme="1"/>
      <name val="Calibri"/>
      <family val="2"/>
      <scheme val="minor"/>
    </font>
    <font>
      <sz val="14"/>
      <color theme="1"/>
      <name val="Calibri"/>
      <family val="2"/>
      <scheme val="minor"/>
    </font>
    <font>
      <b/>
      <sz val="10"/>
      <name val="Adobe Caslon Pro"/>
      <family val="2"/>
    </font>
    <font>
      <sz val="10"/>
      <color indexed="8"/>
      <name val="Adobe Caslon Pro"/>
    </font>
    <font>
      <b/>
      <sz val="9"/>
      <name val="Adobe Caslon Pro"/>
      <family val="2"/>
    </font>
    <font>
      <sz val="10"/>
      <name val="Adobe Caslon Pro"/>
      <family val="2"/>
    </font>
    <font>
      <b/>
      <sz val="9"/>
      <color rgb="FF000000"/>
      <name val="SansSerif"/>
    </font>
    <font>
      <sz val="9"/>
      <color rgb="FF000000"/>
      <name val="SansSerif"/>
      <family val="2"/>
    </font>
    <font>
      <b/>
      <sz val="14"/>
      <name val="Calibri"/>
      <family val="2"/>
      <scheme val="minor"/>
    </font>
    <font>
      <b/>
      <sz val="12"/>
      <name val="Arial"/>
      <family val="2"/>
    </font>
    <font>
      <b/>
      <sz val="14"/>
      <name val="Arial"/>
      <family val="2"/>
    </font>
    <font>
      <b/>
      <u/>
      <sz val="14"/>
      <name val="Calibri"/>
      <family val="2"/>
      <scheme val="minor"/>
    </font>
    <font>
      <i/>
      <sz val="10"/>
      <name val="Calibri"/>
      <family val="2"/>
      <scheme val="minor"/>
    </font>
    <font>
      <sz val="10"/>
      <name val="Adobe Caslon Pro"/>
    </font>
    <font>
      <sz val="9"/>
      <name val="Calibri"/>
      <family val="2"/>
      <scheme val="minor"/>
    </font>
    <font>
      <sz val="10"/>
      <name val="Arial"/>
      <family val="2"/>
    </font>
    <font>
      <sz val="10"/>
      <color rgb="FF000000"/>
      <name val="Calibri"/>
      <family val="2"/>
      <scheme val="minor"/>
    </font>
    <font>
      <sz val="10"/>
      <color theme="1"/>
      <name val="Calibri"/>
      <family val="2"/>
    </font>
    <font>
      <sz val="11"/>
      <color theme="1"/>
      <name val="Arial Narrow"/>
      <family val="2"/>
    </font>
    <font>
      <sz val="11"/>
      <name val="Calibri"/>
      <family val="2"/>
    </font>
    <font>
      <b/>
      <sz val="11"/>
      <color rgb="FFFFFF00"/>
      <name val="Calibri"/>
      <family val="2"/>
      <scheme val="minor"/>
    </font>
  </fonts>
  <fills count="24">
    <fill>
      <patternFill patternType="none"/>
    </fill>
    <fill>
      <patternFill patternType="gray125"/>
    </fill>
    <fill>
      <patternFill patternType="solid">
        <fgColor theme="6" tint="0.79998168889431442"/>
        <bgColor indexed="64"/>
      </patternFill>
    </fill>
    <fill>
      <patternFill patternType="solid">
        <fgColor rgb="FFDDDDDD"/>
        <bgColor indexed="64"/>
      </patternFill>
    </fill>
    <fill>
      <patternFill patternType="solid">
        <fgColor theme="6" tint="0.59999389629810485"/>
        <bgColor indexed="64"/>
      </patternFill>
    </fill>
    <fill>
      <patternFill patternType="solid">
        <fgColor rgb="FFEAEAEA"/>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CFFCC"/>
        <bgColor indexed="64"/>
      </patternFill>
    </fill>
    <fill>
      <patternFill patternType="solid">
        <fgColor theme="0" tint="-0.24994659260841701"/>
        <bgColor indexed="64"/>
      </patternFill>
    </fill>
    <fill>
      <patternFill patternType="solid">
        <fgColor rgb="FFCCCCCC"/>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FF"/>
        <bgColor indexed="64"/>
      </patternFill>
    </fill>
    <fill>
      <patternFill patternType="solid">
        <fgColor theme="0" tint="-4.9989318521683403E-2"/>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rgb="FF969696"/>
      </left>
      <right/>
      <top style="medium">
        <color rgb="FF969696"/>
      </top>
      <bottom style="medium">
        <color rgb="FF969696"/>
      </bottom>
      <diagonal/>
    </border>
    <border>
      <left/>
      <right/>
      <top style="medium">
        <color rgb="FF969696"/>
      </top>
      <bottom style="medium">
        <color rgb="FF969696"/>
      </bottom>
      <diagonal/>
    </border>
    <border>
      <left/>
      <right style="medium">
        <color rgb="FF969696"/>
      </right>
      <top style="medium">
        <color rgb="FF969696"/>
      </top>
      <bottom style="medium">
        <color rgb="FF969696"/>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rgb="FFC0C0C0"/>
      </left>
      <right style="medium">
        <color rgb="FFC0C0C0"/>
      </right>
      <top/>
      <bottom/>
      <diagonal/>
    </border>
    <border>
      <left style="medium">
        <color rgb="FFC0C0C0"/>
      </left>
      <right/>
      <top style="medium">
        <color rgb="FF969696"/>
      </top>
      <bottom/>
      <diagonal/>
    </border>
    <border>
      <left/>
      <right/>
      <top style="medium">
        <color rgb="FF969696"/>
      </top>
      <bottom/>
      <diagonal/>
    </border>
    <border>
      <left/>
      <right style="medium">
        <color rgb="FFC0C0C0"/>
      </right>
      <top style="medium">
        <color rgb="FF969696"/>
      </top>
      <bottom/>
      <diagonal/>
    </border>
    <border>
      <left/>
      <right style="medium">
        <color theme="0" tint="-0.34998626667073579"/>
      </right>
      <top style="medium">
        <color theme="0" tint="-0.34998626667073579"/>
      </top>
      <bottom style="medium">
        <color theme="0" tint="-0.34998626667073579"/>
      </bottom>
      <diagonal/>
    </border>
    <border>
      <left/>
      <right style="medium">
        <color theme="0" tint="-0.34998626667073579"/>
      </right>
      <top style="medium">
        <color rgb="FF969696"/>
      </top>
      <bottom/>
      <diagonal/>
    </border>
    <border>
      <left style="medium">
        <color rgb="FFC0C0C0"/>
      </left>
      <right style="medium">
        <color rgb="FFC0C0C0"/>
      </right>
      <top style="medium">
        <color rgb="FF969696"/>
      </top>
      <bottom style="medium">
        <color rgb="FFC0C0C0"/>
      </bottom>
      <diagonal/>
    </border>
    <border>
      <left style="medium">
        <color rgb="FFC0C0C0"/>
      </left>
      <right/>
      <top style="medium">
        <color rgb="FF969696"/>
      </top>
      <bottom style="medium">
        <color rgb="FFC0C0C0"/>
      </bottom>
      <diagonal/>
    </border>
    <border>
      <left/>
      <right/>
      <top style="medium">
        <color rgb="FF969696"/>
      </top>
      <bottom style="medium">
        <color rgb="FFC0C0C0"/>
      </bottom>
      <diagonal/>
    </border>
    <border>
      <left/>
      <right style="medium">
        <color rgb="FFC0C0C0"/>
      </right>
      <top style="medium">
        <color rgb="FF969696"/>
      </top>
      <bottom style="medium">
        <color rgb="FFC0C0C0"/>
      </bottom>
      <diagonal/>
    </border>
    <border>
      <left style="medium">
        <color rgb="FFC0C0C0"/>
      </left>
      <right style="medium">
        <color rgb="FFC0C0C0"/>
      </right>
      <top/>
      <bottom style="medium">
        <color rgb="FFC0C0C0"/>
      </bottom>
      <diagonal/>
    </border>
    <border>
      <left style="medium">
        <color rgb="FFC0C0C0"/>
      </left>
      <right/>
      <top/>
      <bottom/>
      <diagonal/>
    </border>
    <border>
      <left/>
      <right style="medium">
        <color theme="0" tint="-0.34998626667073579"/>
      </right>
      <top/>
      <bottom/>
      <diagonal/>
    </border>
    <border>
      <left style="medium">
        <color rgb="FFC0C0C0"/>
      </left>
      <right style="medium">
        <color rgb="FFC0C0C0"/>
      </right>
      <top style="medium">
        <color rgb="FFC0C0C0"/>
      </top>
      <bottom style="thick">
        <color rgb="FF969696"/>
      </bottom>
      <diagonal/>
    </border>
    <border>
      <left style="medium">
        <color rgb="FFC0C0C0"/>
      </left>
      <right/>
      <top style="medium">
        <color rgb="FFC0C0C0"/>
      </top>
      <bottom/>
      <diagonal/>
    </border>
    <border>
      <left/>
      <right/>
      <top style="medium">
        <color rgb="FFC0C0C0"/>
      </top>
      <bottom/>
      <diagonal/>
    </border>
    <border>
      <left/>
      <right style="medium">
        <color rgb="FFC0C0C0"/>
      </right>
      <top/>
      <bottom/>
      <diagonal/>
    </border>
    <border>
      <left style="medium">
        <color rgb="FFC0C0C0"/>
      </left>
      <right style="medium">
        <color rgb="FFC0C0C0"/>
      </right>
      <top style="medium">
        <color rgb="FFC0C0C0"/>
      </top>
      <bottom/>
      <diagonal/>
    </border>
    <border>
      <left style="medium">
        <color rgb="FFC0C0C0"/>
      </left>
      <right/>
      <top style="medium">
        <color rgb="FFC0C0C0"/>
      </top>
      <bottom style="thick">
        <color rgb="FF969696"/>
      </bottom>
      <diagonal/>
    </border>
    <border>
      <left/>
      <right style="medium">
        <color rgb="FFC0C0C0"/>
      </right>
      <top style="medium">
        <color rgb="FFC0C0C0"/>
      </top>
      <bottom/>
      <diagonal/>
    </border>
    <border>
      <left/>
      <right/>
      <top style="medium">
        <color rgb="FFC0C0C0"/>
      </top>
      <bottom style="thick">
        <color rgb="FF969696"/>
      </bottom>
      <diagonal/>
    </border>
    <border>
      <left/>
      <right style="medium">
        <color rgb="FFC0C0C0"/>
      </right>
      <top style="medium">
        <color rgb="FFC0C0C0"/>
      </top>
      <bottom style="thick">
        <color rgb="FF969696"/>
      </bottom>
      <diagonal/>
    </border>
    <border>
      <left style="thick">
        <color rgb="FF969696"/>
      </left>
      <right/>
      <top style="thick">
        <color rgb="FF969696"/>
      </top>
      <bottom/>
      <diagonal/>
    </border>
    <border>
      <left/>
      <right/>
      <top style="thick">
        <color rgb="FF969696"/>
      </top>
      <bottom/>
      <diagonal/>
    </border>
    <border>
      <left/>
      <right style="thick">
        <color rgb="FF969696"/>
      </right>
      <top style="thick">
        <color rgb="FF969696"/>
      </top>
      <bottom/>
      <diagonal/>
    </border>
    <border>
      <left/>
      <right/>
      <top/>
      <bottom style="medium">
        <color rgb="FF969696"/>
      </bottom>
      <diagonal/>
    </border>
    <border>
      <left style="thick">
        <color rgb="FF969696"/>
      </left>
      <right style="medium">
        <color theme="0" tint="-0.34998626667073579"/>
      </right>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medium">
        <color rgb="FF969696"/>
      </top>
      <bottom/>
      <diagonal/>
    </border>
    <border>
      <left style="thick">
        <color rgb="FF969696"/>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right/>
      <top/>
      <bottom style="medium">
        <color theme="0" tint="-0.34998626667073579"/>
      </bottom>
      <diagonal/>
    </border>
    <border>
      <left style="thick">
        <color rgb="FF969696"/>
      </left>
      <right style="medium">
        <color theme="0" tint="-0.34998626667073579"/>
      </right>
      <top style="medium">
        <color theme="0" tint="-0.34998626667073579"/>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style="thick">
        <color rgb="FF969696"/>
      </right>
      <top style="medium">
        <color theme="0" tint="-0.34998626667073579"/>
      </top>
      <bottom style="medium">
        <color theme="0" tint="-0.34998626667073579"/>
      </bottom>
      <diagonal/>
    </border>
    <border>
      <left style="medium">
        <color rgb="FF969696"/>
      </left>
      <right style="medium">
        <color rgb="FF969696"/>
      </right>
      <top style="medium">
        <color rgb="FF969696"/>
      </top>
      <bottom style="medium">
        <color rgb="FF969696"/>
      </bottom>
      <diagonal/>
    </border>
    <border>
      <left style="medium">
        <color rgb="FF969696"/>
      </left>
      <right/>
      <top style="medium">
        <color rgb="FF969696"/>
      </top>
      <bottom/>
      <diagonal/>
    </border>
    <border>
      <left/>
      <right style="medium">
        <color rgb="FF969696"/>
      </right>
      <top style="medium">
        <color rgb="FF969696"/>
      </top>
      <bottom/>
      <diagonal/>
    </border>
    <border>
      <left style="medium">
        <color rgb="FF969696"/>
      </left>
      <right style="medium">
        <color rgb="FF969696"/>
      </right>
      <top style="medium">
        <color rgb="FF969696"/>
      </top>
      <bottom/>
      <diagonal/>
    </border>
    <border>
      <left style="medium">
        <color rgb="FF969696"/>
      </left>
      <right/>
      <top/>
      <bottom style="medium">
        <color rgb="FF969696"/>
      </bottom>
      <diagonal/>
    </border>
    <border>
      <left/>
      <right style="medium">
        <color rgb="FF969696"/>
      </right>
      <top/>
      <bottom style="medium">
        <color rgb="FF969696"/>
      </bottom>
      <diagonal/>
    </border>
    <border>
      <left style="medium">
        <color rgb="FF969696"/>
      </left>
      <right style="medium">
        <color rgb="FF969696"/>
      </right>
      <top/>
      <bottom style="medium">
        <color rgb="FF969696"/>
      </bottom>
      <diagonal/>
    </border>
    <border>
      <left style="thick">
        <color rgb="FF969696"/>
      </left>
      <right style="medium">
        <color theme="0" tint="-0.34998626667073579"/>
      </right>
      <top/>
      <bottom style="thick">
        <color theme="0" tint="-0.34998626667073579"/>
      </bottom>
      <diagonal/>
    </border>
    <border>
      <left style="medium">
        <color theme="0" tint="-0.34998626667073579"/>
      </left>
      <right style="medium">
        <color theme="0" tint="-0.34998626667073579"/>
      </right>
      <top/>
      <bottom style="thick">
        <color theme="0" tint="-0.34998626667073579"/>
      </bottom>
      <diagonal/>
    </border>
    <border>
      <left style="medium">
        <color theme="0" tint="-0.34998626667073579"/>
      </left>
      <right/>
      <top/>
      <bottom style="thick">
        <color theme="0" tint="-0.34998626667073579"/>
      </bottom>
      <diagonal/>
    </border>
    <border>
      <left style="medium">
        <color theme="0" tint="-0.34998626667073579"/>
      </left>
      <right style="thick">
        <color rgb="FF969696"/>
      </right>
      <top/>
      <bottom style="thick">
        <color theme="0" tint="-0.34998626667073579"/>
      </bottom>
      <diagonal/>
    </border>
    <border>
      <left style="thick">
        <color rgb="FF969696"/>
      </left>
      <right/>
      <top style="thick">
        <color theme="0" tint="-0.34998626667073579"/>
      </top>
      <bottom style="medium">
        <color theme="0" tint="-0.34998626667073579"/>
      </bottom>
      <diagonal/>
    </border>
    <border>
      <left/>
      <right style="medium">
        <color theme="0" tint="-0.34998626667073579"/>
      </right>
      <top style="thick">
        <color theme="0" tint="-0.34998626667073579"/>
      </top>
      <bottom style="medium">
        <color theme="0" tint="-0.34998626667073579"/>
      </bottom>
      <diagonal/>
    </border>
    <border>
      <left style="medium">
        <color theme="0" tint="-0.34998626667073579"/>
      </left>
      <right/>
      <top style="thick">
        <color theme="0" tint="-0.34998626667073579"/>
      </top>
      <bottom style="medium">
        <color theme="0" tint="-0.34998626667073579"/>
      </bottom>
      <diagonal/>
    </border>
    <border>
      <left/>
      <right/>
      <top style="thick">
        <color theme="0" tint="-0.34998626667073579"/>
      </top>
      <bottom style="medium">
        <color theme="0" tint="-0.34998626667073579"/>
      </bottom>
      <diagonal/>
    </border>
    <border>
      <left/>
      <right style="thick">
        <color rgb="FF969696"/>
      </right>
      <top style="thick">
        <color theme="0" tint="-0.34998626667073579"/>
      </top>
      <bottom style="medium">
        <color theme="0" tint="-0.34998626667073579"/>
      </bottom>
      <diagonal/>
    </border>
    <border>
      <left style="thick">
        <color rgb="FF969696"/>
      </left>
      <right/>
      <top style="medium">
        <color theme="0" tint="-0.34998626667073579"/>
      </top>
      <bottom style="thick">
        <color rgb="FF969696"/>
      </bottom>
      <diagonal/>
    </border>
    <border>
      <left/>
      <right style="medium">
        <color theme="0" tint="-0.34998626667073579"/>
      </right>
      <top style="medium">
        <color theme="0" tint="-0.34998626667073579"/>
      </top>
      <bottom style="thick">
        <color rgb="FF969696"/>
      </bottom>
      <diagonal/>
    </border>
    <border>
      <left style="medium">
        <color theme="0" tint="-0.34998626667073579"/>
      </left>
      <right/>
      <top style="medium">
        <color theme="0" tint="-0.34998626667073579"/>
      </top>
      <bottom style="thick">
        <color rgb="FF969696"/>
      </bottom>
      <diagonal/>
    </border>
    <border>
      <left/>
      <right/>
      <top style="medium">
        <color theme="0" tint="-0.34998626667073579"/>
      </top>
      <bottom style="thick">
        <color rgb="FF969696"/>
      </bottom>
      <diagonal/>
    </border>
    <border>
      <left/>
      <right style="thick">
        <color rgb="FF969696"/>
      </right>
      <top style="medium">
        <color theme="0" tint="-0.34998626667073579"/>
      </top>
      <bottom style="thick">
        <color rgb="FF969696"/>
      </bottom>
      <diagonal/>
    </border>
    <border>
      <left style="medium">
        <color auto="1"/>
      </left>
      <right/>
      <top style="medium">
        <color auto="1"/>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rgb="FF969696"/>
      </left>
      <right style="medium">
        <color theme="0" tint="-0.34998626667073579"/>
      </right>
      <top/>
      <bottom style="medium">
        <color rgb="FF969696"/>
      </bottom>
      <diagonal/>
    </border>
    <border>
      <left style="medium">
        <color theme="0" tint="-0.34998626667073579"/>
      </left>
      <right style="medium">
        <color theme="0" tint="-0.34998626667073579"/>
      </right>
      <top/>
      <bottom style="medium">
        <color rgb="FF969696"/>
      </bottom>
      <diagonal/>
    </border>
    <border>
      <left style="medium">
        <color theme="0" tint="-0.34998626667073579"/>
      </left>
      <right/>
      <top/>
      <bottom style="medium">
        <color rgb="FF969696"/>
      </bottom>
      <diagonal/>
    </border>
    <border>
      <left style="medium">
        <color theme="0" tint="-0.34998626667073579"/>
      </left>
      <right style="medium">
        <color rgb="FF969696"/>
      </right>
      <top/>
      <bottom style="medium">
        <color rgb="FF969696"/>
      </bottom>
      <diagonal/>
    </border>
    <border>
      <left style="medium">
        <color rgb="FF969696"/>
      </left>
      <right style="medium">
        <color theme="0" tint="-0.34998626667073579"/>
      </right>
      <top/>
      <bottom/>
      <diagonal/>
    </border>
    <border>
      <left style="thin">
        <color indexed="64"/>
      </left>
      <right style="thin">
        <color indexed="64"/>
      </right>
      <top style="thin">
        <color indexed="64"/>
      </top>
      <bottom style="medium">
        <color theme="0" tint="-0.34998626667073579"/>
      </bottom>
      <diagonal/>
    </border>
    <border>
      <left style="thin">
        <color indexed="64"/>
      </left>
      <right style="thin">
        <color indexed="64"/>
      </right>
      <top style="medium">
        <color theme="0" tint="-0.34998626667073579"/>
      </top>
      <bottom style="medium">
        <color theme="0" tint="-0.34998626667073579"/>
      </bottom>
      <diagonal/>
    </border>
    <border>
      <left style="thin">
        <color indexed="64"/>
      </left>
      <right style="thin">
        <color indexed="64"/>
      </right>
      <top style="medium">
        <color theme="0" tint="-0.34998626667073579"/>
      </top>
      <bottom/>
      <diagonal/>
    </border>
    <border>
      <left style="thin">
        <color indexed="64"/>
      </left>
      <right style="thin">
        <color indexed="64"/>
      </right>
      <top/>
      <bottom style="medium">
        <color theme="0" tint="-0.34998626667073579"/>
      </bottom>
      <diagonal/>
    </border>
    <border>
      <left style="thin">
        <color indexed="64"/>
      </left>
      <right style="thin">
        <color indexed="64"/>
      </right>
      <top style="medium">
        <color theme="0" tint="-0.34998626667073579"/>
      </top>
      <bottom style="thin">
        <color indexed="64"/>
      </bottom>
      <diagonal/>
    </border>
    <border>
      <left/>
      <right/>
      <top/>
      <bottom style="thick">
        <color rgb="FF969696"/>
      </bottom>
      <diagonal/>
    </border>
    <border>
      <left style="medium">
        <color rgb="FFC0C0C0"/>
      </left>
      <right/>
      <top/>
      <bottom style="thick">
        <color rgb="FF969696"/>
      </bottom>
      <diagonal/>
    </border>
    <border>
      <left/>
      <right style="medium">
        <color theme="0" tint="-0.34998626667073579"/>
      </right>
      <top/>
      <bottom style="thick">
        <color rgb="FF969696"/>
      </bottom>
      <diagonal/>
    </border>
    <border>
      <left style="medium">
        <color rgb="FFC0C0C0"/>
      </left>
      <right/>
      <top style="thick">
        <color rgb="FF969696"/>
      </top>
      <bottom style="thick">
        <color rgb="FF969696"/>
      </bottom>
      <diagonal/>
    </border>
    <border>
      <left/>
      <right/>
      <top style="thick">
        <color rgb="FF969696"/>
      </top>
      <bottom style="thick">
        <color rgb="FF969696"/>
      </bottom>
      <diagonal/>
    </border>
    <border>
      <left/>
      <right/>
      <top style="thin">
        <color indexed="64"/>
      </top>
      <bottom style="medium">
        <color rgb="FF969696"/>
      </bottom>
      <diagonal/>
    </border>
    <border>
      <left style="thin">
        <color indexed="64"/>
      </left>
      <right/>
      <top style="thin">
        <color indexed="64"/>
      </top>
      <bottom style="medium">
        <color rgb="FF969696"/>
      </bottom>
      <diagonal/>
    </border>
    <border>
      <left/>
      <right style="thin">
        <color indexed="64"/>
      </right>
      <top style="thin">
        <color indexed="64"/>
      </top>
      <bottom style="medium">
        <color rgb="FF969696"/>
      </bottom>
      <diagonal/>
    </border>
    <border>
      <left style="medium">
        <color rgb="FF969696"/>
      </left>
      <right style="medium">
        <color theme="0" tint="-0.34998626667073579"/>
      </right>
      <top style="medium">
        <color rgb="FF969696"/>
      </top>
      <bottom style="medium">
        <color rgb="FF969696"/>
      </bottom>
      <diagonal/>
    </border>
    <border>
      <left style="medium">
        <color theme="0" tint="-0.34998626667073579"/>
      </left>
      <right style="medium">
        <color theme="0" tint="-0.34998626667073579"/>
      </right>
      <top style="medium">
        <color rgb="FF969696"/>
      </top>
      <bottom style="medium">
        <color rgb="FF969696"/>
      </bottom>
      <diagonal/>
    </border>
    <border>
      <left style="thick">
        <color rgb="FF969696"/>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969696"/>
      </left>
      <right style="medium">
        <color rgb="FF969696"/>
      </right>
      <top/>
      <bottom/>
      <diagonal/>
    </border>
    <border>
      <left style="medium">
        <color rgb="FF969696"/>
      </left>
      <right/>
      <top/>
      <bottom/>
      <diagonal/>
    </border>
    <border>
      <left/>
      <right style="medium">
        <color rgb="FF969696"/>
      </right>
      <top/>
      <bottom/>
      <diagonal/>
    </border>
    <border>
      <left style="medium">
        <color rgb="FFC0C0C0"/>
      </left>
      <right/>
      <top style="thick">
        <color rgb="FF969696"/>
      </top>
      <bottom/>
      <diagonal/>
    </border>
    <border>
      <left/>
      <right style="medium">
        <color rgb="FFC0C0C0"/>
      </right>
      <top style="thick">
        <color rgb="FF969696"/>
      </top>
      <bottom/>
      <diagonal/>
    </border>
    <border>
      <left style="thick">
        <color rgb="FF969696"/>
      </left>
      <right/>
      <top style="thick">
        <color rgb="FF969696"/>
      </top>
      <bottom style="medium">
        <color rgb="FF969696"/>
      </bottom>
      <diagonal/>
    </border>
    <border>
      <left/>
      <right style="thick">
        <color rgb="FF969696"/>
      </right>
      <top style="thick">
        <color rgb="FF969696"/>
      </top>
      <bottom style="medium">
        <color rgb="FF969696"/>
      </bottom>
      <diagonal/>
    </border>
    <border>
      <left style="medium">
        <color theme="0" tint="-0.34998626667073579"/>
      </left>
      <right/>
      <top style="medium">
        <color rgb="FF969696"/>
      </top>
      <bottom style="medium">
        <color rgb="FF969696"/>
      </bottom>
      <diagonal/>
    </border>
    <border>
      <left style="medium">
        <color theme="0" tint="-0.34998626667073579"/>
      </left>
      <right style="medium">
        <color rgb="FF969696"/>
      </right>
      <top style="medium">
        <color rgb="FF969696"/>
      </top>
      <bottom style="medium">
        <color rgb="FF969696"/>
      </bottom>
      <diagonal/>
    </border>
    <border>
      <left style="thin">
        <color indexed="64"/>
      </left>
      <right style="thin">
        <color indexed="64"/>
      </right>
      <top/>
      <bottom style="thin">
        <color indexed="64"/>
      </bottom>
      <diagonal/>
    </border>
    <border>
      <left style="thick">
        <color rgb="FF969696"/>
      </left>
      <right/>
      <top style="medium">
        <color theme="0" tint="-0.34998626667073579"/>
      </top>
      <bottom/>
      <diagonal/>
    </border>
    <border>
      <left style="thick">
        <color rgb="FF969696"/>
      </left>
      <right/>
      <top/>
      <bottom/>
      <diagonal/>
    </border>
    <border>
      <left style="medium">
        <color theme="0" tint="-0.34998626667073579"/>
      </left>
      <right/>
      <top/>
      <bottom/>
      <diagonal/>
    </border>
    <border>
      <left/>
      <right style="thick">
        <color rgb="FF969696"/>
      </right>
      <top/>
      <bottom/>
      <diagonal/>
    </border>
    <border>
      <left style="thick">
        <color rgb="FF969696"/>
      </left>
      <right style="medium">
        <color theme="0" tint="-0.34998626667073579"/>
      </right>
      <top/>
      <bottom/>
      <diagonal/>
    </border>
    <border>
      <left style="medium">
        <color indexed="64"/>
      </left>
      <right style="medium">
        <color indexed="64"/>
      </right>
      <top style="medium">
        <color indexed="64"/>
      </top>
      <bottom style="medium">
        <color indexed="64"/>
      </bottom>
      <diagonal/>
    </border>
    <border>
      <left style="medium">
        <color theme="0" tint="-0.34998626667073579"/>
      </left>
      <right style="medium">
        <color indexed="64"/>
      </right>
      <top style="medium">
        <color theme="0" tint="-0.34998626667073579"/>
      </top>
      <bottom/>
      <diagonal/>
    </border>
    <border>
      <left style="medium">
        <color theme="0" tint="-0.34998626667073579"/>
      </left>
      <right style="medium">
        <color indexed="64"/>
      </right>
      <top/>
      <bottom/>
      <diagonal/>
    </border>
    <border>
      <left style="medium">
        <color theme="0" tint="-0.34998626667073579"/>
      </left>
      <right style="medium">
        <color indexed="64"/>
      </right>
      <top/>
      <bottom style="medium">
        <color theme="0" tint="-0.34998626667073579"/>
      </bottom>
      <diagonal/>
    </border>
    <border>
      <left style="thick">
        <color rgb="FF969696"/>
      </left>
      <right style="medium">
        <color theme="0" tint="-0.34998626667073579"/>
      </right>
      <top/>
      <bottom style="medium">
        <color rgb="FF969696"/>
      </bottom>
      <diagonal/>
    </border>
    <border>
      <left style="medium">
        <color theme="0" tint="-0.34998626667073579"/>
      </left>
      <right style="medium">
        <color theme="0" tint="-0.34998626667073579"/>
      </right>
      <top style="thin">
        <color indexed="64"/>
      </top>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34998626667073579"/>
      </left>
      <right style="medium">
        <color theme="0" tint="-0.34998626667073579"/>
      </right>
      <top style="medium">
        <color theme="0" tint="-0.249977111117893"/>
      </top>
      <bottom style="medium">
        <color theme="0" tint="-0.34998626667073579"/>
      </bottom>
      <diagonal/>
    </border>
    <border>
      <left style="medium">
        <color theme="0" tint="-0.34998626667073579"/>
      </left>
      <right/>
      <top style="medium">
        <color theme="0" tint="-0.34998626667073579"/>
      </top>
      <bottom style="medium">
        <color rgb="FF969696"/>
      </bottom>
      <diagonal/>
    </border>
    <border>
      <left/>
      <right style="medium">
        <color theme="0" tint="-0.34998626667073579"/>
      </right>
      <top style="medium">
        <color theme="0" tint="-0.34998626667073579"/>
      </top>
      <bottom style="medium">
        <color rgb="FF969696"/>
      </bottom>
      <diagonal/>
    </border>
    <border>
      <left style="thick">
        <color rgb="FF969696"/>
      </left>
      <right/>
      <top style="medium">
        <color theme="0" tint="-0.34998626667073579"/>
      </top>
      <bottom style="medium">
        <color theme="0" tint="-0.34998626667073579"/>
      </bottom>
      <diagonal/>
    </border>
    <border>
      <left style="medium">
        <color theme="0" tint="-0.34998626667073579"/>
      </left>
      <right/>
      <top style="medium">
        <color rgb="FF969696"/>
      </top>
      <bottom style="medium">
        <color theme="0" tint="-0.34998626667073579"/>
      </bottom>
      <diagonal/>
    </border>
    <border>
      <left/>
      <right style="medium">
        <color theme="0" tint="-0.34998626667073579"/>
      </right>
      <top style="medium">
        <color rgb="FF969696"/>
      </top>
      <bottom style="medium">
        <color theme="0" tint="-0.34998626667073579"/>
      </bottom>
      <diagonal/>
    </border>
    <border>
      <left/>
      <right/>
      <top style="medium">
        <color theme="0" tint="-0.34998626667073579"/>
      </top>
      <bottom style="medium">
        <color rgb="FF969696"/>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rgb="FF969696"/>
      </left>
      <right style="medium">
        <color theme="0" tint="-0.34998626667073579"/>
      </right>
      <top/>
      <bottom style="thick">
        <color rgb="FF969696"/>
      </bottom>
      <diagonal/>
    </border>
    <border>
      <left style="medium">
        <color theme="0" tint="-0.34998626667073579"/>
      </left>
      <right style="thick">
        <color rgb="FF969696"/>
      </right>
      <top/>
      <bottom style="thick">
        <color rgb="FF969696"/>
      </bottom>
      <diagonal/>
    </border>
  </borders>
  <cellStyleXfs count="13">
    <xf numFmtId="0" fontId="0" fillId="0" borderId="0"/>
    <xf numFmtId="0" fontId="4" fillId="0" borderId="0" applyNumberFormat="0" applyFill="0" applyBorder="0" applyProtection="0"/>
    <xf numFmtId="0" fontId="6" fillId="0" borderId="0"/>
    <xf numFmtId="0" fontId="7" fillId="0" borderId="0" applyNumberFormat="0" applyFill="0" applyBorder="0" applyAlignment="0" applyProtection="0"/>
    <xf numFmtId="0" fontId="7" fillId="0" borderId="0" applyNumberFormat="0" applyFill="0" applyBorder="0" applyAlignment="0" applyProtection="0"/>
    <xf numFmtId="0" fontId="17" fillId="0" borderId="0"/>
    <xf numFmtId="0" fontId="1" fillId="0" borderId="0"/>
    <xf numFmtId="0" fontId="6" fillId="0" borderId="0"/>
    <xf numFmtId="0" fontId="1" fillId="0" borderId="0"/>
    <xf numFmtId="43" fontId="6" fillId="0" borderId="0" applyFont="0" applyFill="0" applyBorder="0" applyAlignment="0" applyProtection="0"/>
    <xf numFmtId="9" fontId="6" fillId="0" borderId="0" applyFont="0" applyFill="0" applyBorder="0" applyAlignment="0" applyProtection="0"/>
    <xf numFmtId="44" fontId="42" fillId="0" borderId="0" applyFont="0" applyFill="0" applyBorder="0" applyAlignment="0" applyProtection="0"/>
    <xf numFmtId="0" fontId="42" fillId="0" borderId="0"/>
  </cellStyleXfs>
  <cellXfs count="963">
    <xf numFmtId="0" fontId="0" fillId="0" borderId="0" xfId="0"/>
    <xf numFmtId="0" fontId="0" fillId="14" borderId="4" xfId="0" applyFill="1" applyBorder="1" applyAlignment="1">
      <alignment vertical="center" wrapText="1"/>
    </xf>
    <xf numFmtId="0" fontId="0" fillId="14" borderId="1" xfId="0" applyFill="1" applyBorder="1" applyAlignment="1">
      <alignment vertical="center" wrapText="1"/>
    </xf>
    <xf numFmtId="0" fontId="0" fillId="14" borderId="1" xfId="0" applyFill="1" applyBorder="1" applyAlignment="1">
      <alignment wrapText="1"/>
    </xf>
    <xf numFmtId="0" fontId="0" fillId="6" borderId="1" xfId="0" applyFill="1" applyBorder="1" applyAlignment="1">
      <alignment wrapText="1"/>
    </xf>
    <xf numFmtId="0" fontId="0" fillId="0" borderId="0" xfId="0" applyFill="1" applyBorder="1"/>
    <xf numFmtId="0" fontId="0" fillId="0" borderId="1" xfId="0" applyBorder="1"/>
    <xf numFmtId="0" fontId="0" fillId="0" borderId="0" xfId="0"/>
    <xf numFmtId="0" fontId="0" fillId="0" borderId="0" xfId="0" applyBorder="1"/>
    <xf numFmtId="0" fontId="9" fillId="0" borderId="0" xfId="0" applyFont="1"/>
    <xf numFmtId="2" fontId="0" fillId="0" borderId="0" xfId="0" applyNumberFormat="1"/>
    <xf numFmtId="0" fontId="0" fillId="0" borderId="0" xfId="0" applyAlignment="1"/>
    <xf numFmtId="0" fontId="11" fillId="12" borderId="1" xfId="0" applyFont="1" applyFill="1" applyBorder="1" applyAlignment="1">
      <alignment horizontal="justify" vertical="center" wrapText="1"/>
    </xf>
    <xf numFmtId="0" fontId="10" fillId="8" borderId="1" xfId="0" applyFont="1" applyFill="1" applyBorder="1" applyAlignment="1">
      <alignment horizontal="center" vertical="center"/>
    </xf>
    <xf numFmtId="0" fontId="10" fillId="7" borderId="0" xfId="0" applyFont="1" applyFill="1" applyBorder="1"/>
    <xf numFmtId="0" fontId="0" fillId="0" borderId="5" xfId="0" applyBorder="1"/>
    <xf numFmtId="0" fontId="10" fillId="0" borderId="0" xfId="0" applyFont="1"/>
    <xf numFmtId="0" fontId="10" fillId="0" borderId="0" xfId="0" applyFont="1" applyFill="1" applyBorder="1"/>
    <xf numFmtId="0" fontId="0" fillId="0" borderId="0" xfId="0" applyAlignment="1">
      <alignment horizontal="center"/>
    </xf>
    <xf numFmtId="0" fontId="0" fillId="0" borderId="0" xfId="0" applyAlignment="1">
      <alignment horizontal="center"/>
    </xf>
    <xf numFmtId="0" fontId="23" fillId="0" borderId="0" xfId="0" applyFont="1" applyBorder="1" applyAlignment="1">
      <alignment horizontal="center"/>
    </xf>
    <xf numFmtId="0" fontId="10" fillId="0" borderId="0" xfId="0" applyFont="1" applyBorder="1"/>
    <xf numFmtId="0" fontId="25" fillId="16" borderId="1" xfId="0" applyFont="1" applyFill="1" applyBorder="1" applyAlignment="1">
      <alignment horizontal="center" vertical="center"/>
    </xf>
    <xf numFmtId="0" fontId="22" fillId="0" borderId="0" xfId="0" applyFont="1" applyBorder="1" applyAlignment="1">
      <alignment horizontal="center" vertical="center"/>
    </xf>
    <xf numFmtId="0" fontId="27" fillId="7" borderId="21" xfId="0" applyFont="1" applyFill="1" applyBorder="1" applyAlignment="1">
      <alignment horizontal="center" vertical="center" wrapText="1"/>
    </xf>
    <xf numFmtId="0" fontId="28" fillId="0" borderId="0" xfId="0" applyFont="1"/>
    <xf numFmtId="0" fontId="27" fillId="7" borderId="0" xfId="0" applyFont="1" applyFill="1" applyBorder="1" applyAlignment="1">
      <alignment horizontal="center" vertical="center" wrapText="1"/>
    </xf>
    <xf numFmtId="0" fontId="29" fillId="3" borderId="22" xfId="0" applyFont="1" applyFill="1" applyBorder="1" applyAlignment="1">
      <alignment horizontal="right" vertical="center" wrapText="1"/>
    </xf>
    <xf numFmtId="0" fontId="31" fillId="3" borderId="22" xfId="0" applyFont="1" applyFill="1" applyBorder="1" applyAlignment="1">
      <alignment horizontal="right" vertical="center" wrapText="1"/>
    </xf>
    <xf numFmtId="0" fontId="32" fillId="16" borderId="22" xfId="0" applyFont="1" applyFill="1" applyBorder="1" applyAlignment="1">
      <alignment horizontal="center" vertical="center" wrapText="1"/>
    </xf>
    <xf numFmtId="0" fontId="27" fillId="7" borderId="26" xfId="0" applyFont="1" applyFill="1" applyBorder="1" applyAlignment="1">
      <alignment horizontal="center" vertical="center" wrapText="1"/>
    </xf>
    <xf numFmtId="0" fontId="29" fillId="3" borderId="28" xfId="0" applyFont="1" applyFill="1" applyBorder="1" applyAlignment="1">
      <alignment horizontal="right" vertical="center" wrapText="1"/>
    </xf>
    <xf numFmtId="0" fontId="29" fillId="3" borderId="32" xfId="0" applyFont="1" applyFill="1" applyBorder="1" applyAlignment="1">
      <alignment horizontal="right" wrapText="1"/>
    </xf>
    <xf numFmtId="0" fontId="29" fillId="3" borderId="35" xfId="0" applyFont="1" applyFill="1" applyBorder="1" applyAlignment="1">
      <alignment horizontal="right" vertical="center" wrapText="1"/>
    </xf>
    <xf numFmtId="0" fontId="32" fillId="16" borderId="0" xfId="0" applyFont="1" applyFill="1" applyBorder="1" applyAlignment="1">
      <alignment horizontal="center" vertical="center" wrapText="1"/>
    </xf>
    <xf numFmtId="0" fontId="32" fillId="16" borderId="38" xfId="0" applyFont="1" applyFill="1" applyBorder="1" applyAlignment="1">
      <alignment horizontal="center" vertical="center" wrapText="1"/>
    </xf>
    <xf numFmtId="0" fontId="29" fillId="3" borderId="39" xfId="0" applyFont="1" applyFill="1" applyBorder="1" applyAlignment="1">
      <alignment horizontal="right" wrapText="1"/>
    </xf>
    <xf numFmtId="0" fontId="32" fillId="16" borderId="33" xfId="0" applyFont="1" applyFill="1" applyBorder="1" applyAlignment="1">
      <alignment horizontal="left" vertical="center" wrapText="1"/>
    </xf>
    <xf numFmtId="0" fontId="32" fillId="16" borderId="0" xfId="0" applyFont="1" applyFill="1" applyBorder="1" applyAlignment="1">
      <alignment horizontal="left" vertical="center" wrapText="1"/>
    </xf>
    <xf numFmtId="0" fontId="32" fillId="16" borderId="38" xfId="0" applyFont="1" applyFill="1" applyBorder="1" applyAlignment="1">
      <alignment horizontal="left" vertical="center" wrapText="1"/>
    </xf>
    <xf numFmtId="0" fontId="29" fillId="3" borderId="40" xfId="0" applyFont="1" applyFill="1" applyBorder="1" applyAlignment="1">
      <alignment horizontal="right" vertical="center" wrapText="1"/>
    </xf>
    <xf numFmtId="0" fontId="29" fillId="3" borderId="41" xfId="0" applyFont="1" applyFill="1" applyBorder="1" applyAlignment="1">
      <alignment horizontal="right" wrapText="1"/>
    </xf>
    <xf numFmtId="0" fontId="32" fillId="16" borderId="5" xfId="0" applyFont="1" applyFill="1" applyBorder="1" applyAlignment="1">
      <alignment horizontal="center" vertical="center" wrapText="1"/>
    </xf>
    <xf numFmtId="0" fontId="32" fillId="16" borderId="3" xfId="0" applyFont="1" applyFill="1" applyBorder="1" applyAlignment="1">
      <alignment horizontal="center" vertical="center" wrapText="1"/>
    </xf>
    <xf numFmtId="0" fontId="32" fillId="16" borderId="0" xfId="0" applyFont="1" applyFill="1" applyBorder="1" applyAlignment="1">
      <alignment horizontal="left" vertical="center" wrapText="1"/>
    </xf>
    <xf numFmtId="0" fontId="32" fillId="16" borderId="5" xfId="0" applyFont="1" applyFill="1" applyBorder="1" applyAlignment="1">
      <alignment horizontal="left" vertical="center" wrapText="1"/>
    </xf>
    <xf numFmtId="0" fontId="32" fillId="0" borderId="0" xfId="0" applyFont="1" applyFill="1" applyBorder="1" applyAlignment="1">
      <alignment horizontal="justify" vertical="center" wrapText="1"/>
    </xf>
    <xf numFmtId="0" fontId="29" fillId="3" borderId="0" xfId="0" applyFont="1" applyFill="1" applyBorder="1" applyAlignment="1">
      <alignment horizontal="right" vertical="center" wrapText="1"/>
    </xf>
    <xf numFmtId="0" fontId="31" fillId="3" borderId="0" xfId="0" applyFont="1" applyFill="1" applyBorder="1" applyAlignment="1">
      <alignment horizontal="right" vertical="center" wrapText="1"/>
    </xf>
    <xf numFmtId="0" fontId="18" fillId="3" borderId="47" xfId="0" applyFont="1" applyFill="1" applyBorder="1" applyAlignment="1">
      <alignment vertical="center" wrapText="1"/>
    </xf>
    <xf numFmtId="0" fontId="27" fillId="3" borderId="52" xfId="0" applyFont="1" applyFill="1" applyBorder="1" applyAlignment="1">
      <alignment horizontal="center" vertical="center" wrapText="1"/>
    </xf>
    <xf numFmtId="0" fontId="27" fillId="3" borderId="21" xfId="0" applyFont="1" applyFill="1" applyBorder="1" applyAlignment="1">
      <alignment horizontal="center" vertical="center" wrapText="1"/>
    </xf>
    <xf numFmtId="0" fontId="18" fillId="0" borderId="60" xfId="0" applyFont="1" applyBorder="1" applyAlignment="1">
      <alignment horizontal="center" vertical="center" wrapText="1"/>
    </xf>
    <xf numFmtId="0" fontId="18" fillId="0" borderId="52" xfId="0" applyFont="1" applyFill="1" applyBorder="1" applyAlignment="1">
      <alignment vertical="center" wrapText="1"/>
    </xf>
    <xf numFmtId="0" fontId="8" fillId="0" borderId="21" xfId="0" applyFont="1" applyBorder="1" applyAlignment="1">
      <alignment vertical="center" wrapText="1"/>
    </xf>
    <xf numFmtId="0" fontId="8" fillId="16" borderId="21" xfId="0" applyFont="1" applyFill="1" applyBorder="1" applyAlignment="1">
      <alignment vertical="center" wrapText="1"/>
    </xf>
    <xf numFmtId="0" fontId="8" fillId="16" borderId="62" xfId="0" applyFont="1" applyFill="1" applyBorder="1" applyAlignment="1">
      <alignment horizontal="center" vertical="center" wrapText="1"/>
    </xf>
    <xf numFmtId="0" fontId="0" fillId="0" borderId="21" xfId="0" applyFont="1" applyBorder="1" applyAlignment="1">
      <alignment vertical="center" wrapText="1"/>
    </xf>
    <xf numFmtId="166" fontId="0" fillId="0" borderId="21" xfId="0" applyNumberFormat="1" applyFont="1" applyBorder="1" applyAlignment="1">
      <alignment vertical="center" wrapText="1"/>
    </xf>
    <xf numFmtId="4" fontId="0" fillId="0" borderId="21" xfId="0" applyNumberFormat="1" applyFont="1" applyBorder="1" applyAlignment="1">
      <alignment vertical="center" wrapText="1"/>
    </xf>
    <xf numFmtId="49" fontId="14" fillId="16" borderId="63" xfId="0" applyNumberFormat="1" applyFont="1" applyFill="1" applyBorder="1" applyAlignment="1">
      <alignment vertical="center" wrapText="1"/>
    </xf>
    <xf numFmtId="0" fontId="18" fillId="6" borderId="52" xfId="0" applyFont="1" applyFill="1" applyBorder="1" applyAlignment="1">
      <alignment vertical="center" wrapText="1"/>
    </xf>
    <xf numFmtId="0" fontId="0" fillId="16" borderId="21" xfId="0" applyFont="1" applyFill="1" applyBorder="1" applyAlignment="1">
      <alignment vertical="center" wrapText="1"/>
    </xf>
    <xf numFmtId="0" fontId="18" fillId="6" borderId="52" xfId="0" applyFont="1" applyFill="1" applyBorder="1" applyAlignment="1">
      <alignment horizontal="left" vertical="center" wrapText="1"/>
    </xf>
    <xf numFmtId="0" fontId="0" fillId="0" borderId="21" xfId="0" applyFont="1" applyFill="1" applyBorder="1" applyAlignment="1">
      <alignment vertical="center" wrapText="1"/>
    </xf>
    <xf numFmtId="166" fontId="0" fillId="0" borderId="21" xfId="0" applyNumberFormat="1" applyFont="1" applyFill="1" applyBorder="1" applyAlignment="1">
      <alignment vertical="center" wrapText="1"/>
    </xf>
    <xf numFmtId="0" fontId="18" fillId="6" borderId="21" xfId="0" applyFont="1" applyFill="1" applyBorder="1" applyAlignment="1">
      <alignment vertical="center" wrapText="1"/>
    </xf>
    <xf numFmtId="0" fontId="0" fillId="0" borderId="21" xfId="0" applyBorder="1" applyAlignment="1">
      <alignment vertical="center" wrapText="1"/>
    </xf>
    <xf numFmtId="166" fontId="0" fillId="0" borderId="21" xfId="0" applyNumberFormat="1" applyFont="1" applyFill="1" applyBorder="1" applyAlignment="1">
      <alignment horizontal="left" vertical="center" wrapText="1"/>
    </xf>
    <xf numFmtId="0" fontId="8" fillId="16" borderId="61" xfId="0" applyFont="1" applyFill="1" applyBorder="1" applyAlignment="1">
      <alignment horizontal="center" vertical="center" wrapText="1"/>
    </xf>
    <xf numFmtId="0" fontId="8" fillId="16" borderId="26" xfId="0" applyFont="1" applyFill="1" applyBorder="1" applyAlignment="1">
      <alignment horizontal="center" vertical="center" wrapText="1"/>
    </xf>
    <xf numFmtId="0" fontId="0" fillId="16" borderId="61" xfId="0" applyFont="1" applyFill="1" applyBorder="1" applyAlignment="1">
      <alignment vertical="center" wrapText="1"/>
    </xf>
    <xf numFmtId="0" fontId="0" fillId="16" borderId="62" xfId="0" applyFont="1" applyFill="1" applyBorder="1" applyAlignment="1">
      <alignment vertical="center" wrapText="1"/>
    </xf>
    <xf numFmtId="0" fontId="0" fillId="16" borderId="26" xfId="0" applyFont="1" applyFill="1" applyBorder="1" applyAlignment="1">
      <alignment vertical="center" wrapText="1"/>
    </xf>
    <xf numFmtId="38" fontId="0" fillId="0" borderId="21" xfId="0" applyNumberFormat="1" applyFont="1" applyBorder="1" applyAlignment="1">
      <alignment vertical="center" wrapText="1"/>
    </xf>
    <xf numFmtId="10" fontId="0" fillId="0" borderId="21" xfId="0" applyNumberFormat="1" applyFont="1" applyBorder="1" applyAlignment="1">
      <alignment vertical="center" wrapText="1"/>
    </xf>
    <xf numFmtId="0" fontId="10" fillId="0" borderId="51" xfId="0" applyFont="1" applyBorder="1" applyAlignment="1">
      <alignment horizontal="right" vertical="center" wrapText="1"/>
    </xf>
    <xf numFmtId="0" fontId="0" fillId="16" borderId="61"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8" fillId="6" borderId="21" xfId="0" applyFont="1" applyFill="1" applyBorder="1" applyAlignment="1">
      <alignment vertical="center" wrapText="1"/>
    </xf>
    <xf numFmtId="0" fontId="19" fillId="3" borderId="64" xfId="0" applyFont="1" applyFill="1" applyBorder="1" applyAlignment="1">
      <alignment horizontal="center" vertical="center" wrapText="1"/>
    </xf>
    <xf numFmtId="0" fontId="20" fillId="3" borderId="64" xfId="0" applyFont="1" applyFill="1" applyBorder="1" applyAlignment="1">
      <alignment horizontal="center" vertical="center" wrapText="1"/>
    </xf>
    <xf numFmtId="0" fontId="19" fillId="3" borderId="64" xfId="0" applyFont="1" applyFill="1" applyBorder="1" applyAlignment="1">
      <alignment horizontal="center" vertical="center"/>
    </xf>
    <xf numFmtId="164" fontId="8" fillId="0" borderId="64" xfId="0" applyNumberFormat="1" applyFont="1" applyBorder="1"/>
    <xf numFmtId="164" fontId="18" fillId="3" borderId="64" xfId="0" applyNumberFormat="1" applyFont="1" applyFill="1" applyBorder="1"/>
    <xf numFmtId="164" fontId="8" fillId="16" borderId="64" xfId="0" applyNumberFormat="1" applyFont="1" applyFill="1" applyBorder="1" applyAlignment="1">
      <alignment horizontal="right"/>
    </xf>
    <xf numFmtId="164" fontId="8" fillId="0" borderId="64" xfId="0" applyNumberFormat="1" applyFont="1" applyBorder="1" applyAlignment="1">
      <alignment horizontal="right"/>
    </xf>
    <xf numFmtId="164" fontId="18" fillId="3" borderId="64" xfId="0" applyNumberFormat="1" applyFont="1" applyFill="1" applyBorder="1" applyAlignment="1">
      <alignment horizontal="right"/>
    </xf>
    <xf numFmtId="166" fontId="18" fillId="3" borderId="64" xfId="0" applyNumberFormat="1" applyFont="1" applyFill="1" applyBorder="1" applyAlignment="1">
      <alignment horizontal="center"/>
    </xf>
    <xf numFmtId="164" fontId="0" fillId="0" borderId="0" xfId="0" applyNumberFormat="1"/>
    <xf numFmtId="0" fontId="0" fillId="4" borderId="1" xfId="0" applyFill="1" applyBorder="1"/>
    <xf numFmtId="0" fontId="10" fillId="17" borderId="0" xfId="0" applyNumberFormat="1" applyFont="1" applyFill="1" applyBorder="1" applyAlignment="1" applyProtection="1">
      <alignment horizontal="center" vertical="center" wrapText="1"/>
      <protection locked="0"/>
    </xf>
    <xf numFmtId="0" fontId="10" fillId="0" borderId="0" xfId="0" applyFont="1" applyAlignment="1">
      <alignment horizontal="left"/>
    </xf>
    <xf numFmtId="0" fontId="10" fillId="7" borderId="1" xfId="2" applyFont="1" applyFill="1" applyBorder="1" applyAlignment="1">
      <alignment horizontal="center"/>
    </xf>
    <xf numFmtId="0" fontId="10" fillId="7" borderId="0" xfId="2" applyFont="1" applyFill="1" applyBorder="1" applyAlignment="1">
      <alignment horizontal="left"/>
    </xf>
    <xf numFmtId="0" fontId="0" fillId="9" borderId="5" xfId="0" applyFill="1" applyBorder="1" applyAlignment="1">
      <alignment vertical="center" wrapText="1"/>
    </xf>
    <xf numFmtId="0" fontId="33" fillId="18" borderId="12" xfId="0" applyNumberFormat="1" applyFont="1" applyFill="1" applyBorder="1" applyAlignment="1" applyProtection="1">
      <alignment horizontal="center" vertical="center" wrapText="1"/>
    </xf>
    <xf numFmtId="0" fontId="10" fillId="17" borderId="12" xfId="0" applyNumberFormat="1" applyFont="1" applyFill="1" applyBorder="1" applyAlignment="1" applyProtection="1">
      <alignment horizontal="center" vertical="center" wrapText="1"/>
      <protection locked="0"/>
    </xf>
    <xf numFmtId="0" fontId="10" fillId="17" borderId="85" xfId="0" applyNumberFormat="1" applyFont="1" applyFill="1" applyBorder="1" applyAlignment="1" applyProtection="1">
      <alignment horizontal="center" vertical="center" wrapText="1"/>
      <protection locked="0"/>
    </xf>
    <xf numFmtId="0" fontId="10" fillId="17" borderId="1" xfId="0" applyNumberFormat="1" applyFont="1" applyFill="1" applyBorder="1" applyAlignment="1" applyProtection="1">
      <alignment horizontal="center" vertical="center" wrapText="1"/>
      <protection locked="0"/>
    </xf>
    <xf numFmtId="0" fontId="0" fillId="0" borderId="86" xfId="0" applyFont="1" applyBorder="1" applyAlignment="1">
      <alignment wrapText="1"/>
    </xf>
    <xf numFmtId="0" fontId="0" fillId="9" borderId="0" xfId="2" applyFont="1" applyFill="1" applyBorder="1" applyAlignment="1">
      <alignment wrapText="1"/>
    </xf>
    <xf numFmtId="0" fontId="0" fillId="2" borderId="0" xfId="0" applyFill="1" applyBorder="1" applyAlignment="1">
      <alignment wrapText="1"/>
    </xf>
    <xf numFmtId="0" fontId="0" fillId="9" borderId="5" xfId="0" applyFill="1" applyBorder="1" applyAlignment="1">
      <alignment vertical="center"/>
    </xf>
    <xf numFmtId="0" fontId="0" fillId="0" borderId="4" xfId="0" applyBorder="1"/>
    <xf numFmtId="0" fontId="0" fillId="2" borderId="0" xfId="2" applyFont="1" applyFill="1" applyBorder="1" applyAlignment="1">
      <alignment wrapText="1"/>
    </xf>
    <xf numFmtId="0" fontId="0" fillId="14" borderId="0" xfId="2" applyFont="1" applyFill="1" applyBorder="1" applyAlignment="1">
      <alignment wrapText="1"/>
    </xf>
    <xf numFmtId="0" fontId="0" fillId="10" borderId="0" xfId="0" applyFill="1" applyBorder="1" applyAlignment="1">
      <alignment wrapText="1"/>
    </xf>
    <xf numFmtId="0" fontId="0" fillId="9" borderId="2" xfId="0" applyFill="1" applyBorder="1" applyAlignment="1">
      <alignment vertical="center" wrapText="1"/>
    </xf>
    <xf numFmtId="0" fontId="0" fillId="6" borderId="4" xfId="0" applyFill="1" applyBorder="1"/>
    <xf numFmtId="0" fontId="5" fillId="6" borderId="4" xfId="0" applyNumberFormat="1" applyFont="1" applyFill="1" applyBorder="1"/>
    <xf numFmtId="0" fontId="0" fillId="11" borderId="0" xfId="0" applyFill="1" applyBorder="1" applyAlignment="1">
      <alignment wrapText="1"/>
    </xf>
    <xf numFmtId="0" fontId="5" fillId="6" borderId="4" xfId="0" applyNumberFormat="1" applyFont="1" applyFill="1" applyBorder="1" applyAlignment="1">
      <alignment horizontal="left" wrapText="1"/>
    </xf>
    <xf numFmtId="0" fontId="0" fillId="14" borderId="8" xfId="0" applyFill="1" applyBorder="1" applyAlignment="1">
      <alignment vertical="center" wrapText="1"/>
    </xf>
    <xf numFmtId="0" fontId="0" fillId="6" borderId="4" xfId="0" applyFill="1" applyBorder="1" applyAlignment="1">
      <alignment horizontal="left" vertical="center" wrapText="1"/>
    </xf>
    <xf numFmtId="0" fontId="0" fillId="0" borderId="1" xfId="0" applyBorder="1" applyAlignment="1">
      <alignment wrapText="1"/>
    </xf>
    <xf numFmtId="0" fontId="5" fillId="6" borderId="4" xfId="0" applyNumberFormat="1" applyFont="1" applyFill="1" applyBorder="1" applyAlignment="1">
      <alignment horizontal="left" vertical="center" wrapText="1"/>
    </xf>
    <xf numFmtId="0" fontId="0" fillId="14" borderId="14" xfId="0" applyFill="1" applyBorder="1" applyAlignment="1">
      <alignment vertical="center" wrapText="1"/>
    </xf>
    <xf numFmtId="0" fontId="0" fillId="13" borderId="0" xfId="0" applyFill="1" applyBorder="1" applyAlignment="1">
      <alignment wrapText="1"/>
    </xf>
    <xf numFmtId="0" fontId="0" fillId="19" borderId="1" xfId="0" applyFont="1" applyFill="1" applyBorder="1" applyAlignment="1">
      <alignment vertical="center" wrapText="1"/>
    </xf>
    <xf numFmtId="0" fontId="11" fillId="9" borderId="0" xfId="2" applyFont="1" applyFill="1" applyBorder="1" applyAlignment="1">
      <alignment wrapText="1"/>
    </xf>
    <xf numFmtId="0" fontId="0" fillId="15" borderId="0" xfId="0" applyFill="1" applyBorder="1" applyAlignment="1">
      <alignment wrapText="1"/>
    </xf>
    <xf numFmtId="0" fontId="0" fillId="12" borderId="0" xfId="0" applyFill="1" applyBorder="1" applyAlignment="1">
      <alignment wrapText="1"/>
    </xf>
    <xf numFmtId="0" fontId="0" fillId="14" borderId="0" xfId="0" applyFill="1" applyBorder="1" applyAlignment="1">
      <alignment wrapText="1"/>
    </xf>
    <xf numFmtId="0" fontId="0" fillId="9" borderId="0" xfId="0" applyFill="1" applyBorder="1" applyAlignment="1">
      <alignment wrapText="1"/>
    </xf>
    <xf numFmtId="0" fontId="0" fillId="14" borderId="5" xfId="0" applyFill="1" applyBorder="1" applyAlignment="1">
      <alignment vertical="center" wrapText="1"/>
    </xf>
    <xf numFmtId="49" fontId="34" fillId="0" borderId="1" xfId="0" applyNumberFormat="1" applyFont="1" applyFill="1" applyBorder="1" applyAlignment="1" applyProtection="1">
      <alignment horizontal="center" wrapText="1"/>
    </xf>
    <xf numFmtId="0" fontId="0" fillId="0" borderId="1" xfId="0" applyBorder="1" applyAlignment="1">
      <alignment horizontal="left" wrapText="1"/>
    </xf>
    <xf numFmtId="0" fontId="5" fillId="20" borderId="4" xfId="0" applyNumberFormat="1" applyFont="1" applyFill="1" applyBorder="1" applyAlignment="1">
      <alignment horizontal="left" vertical="center" wrapText="1"/>
    </xf>
    <xf numFmtId="0" fontId="0" fillId="0" borderId="0" xfId="0" applyBorder="1" applyAlignment="1">
      <alignment wrapText="1"/>
    </xf>
    <xf numFmtId="0" fontId="0" fillId="15" borderId="0" xfId="2" applyFont="1" applyFill="1" applyBorder="1" applyAlignment="1">
      <alignment wrapText="1"/>
    </xf>
    <xf numFmtId="0" fontId="0" fillId="6" borderId="0" xfId="2" applyFont="1" applyFill="1" applyBorder="1" applyAlignment="1">
      <alignment wrapText="1"/>
    </xf>
    <xf numFmtId="0" fontId="0" fillId="0" borderId="87" xfId="0" applyFont="1" applyBorder="1" applyAlignment="1">
      <alignment wrapText="1"/>
    </xf>
    <xf numFmtId="0" fontId="11" fillId="15" borderId="0" xfId="2" applyFont="1" applyFill="1" applyBorder="1" applyAlignment="1">
      <alignment wrapText="1"/>
    </xf>
    <xf numFmtId="0" fontId="0" fillId="0" borderId="88" xfId="0" applyFont="1" applyFill="1" applyBorder="1" applyAlignment="1">
      <alignment wrapText="1"/>
    </xf>
    <xf numFmtId="0" fontId="0" fillId="7" borderId="0" xfId="0" applyFill="1" applyBorder="1" applyAlignment="1">
      <alignment wrapText="1"/>
    </xf>
    <xf numFmtId="0" fontId="10" fillId="15" borderId="0" xfId="2" applyFont="1" applyFill="1" applyBorder="1" applyAlignment="1">
      <alignment wrapText="1"/>
    </xf>
    <xf numFmtId="0" fontId="34" fillId="0" borderId="1" xfId="0" applyNumberFormat="1" applyFont="1" applyFill="1" applyBorder="1" applyAlignment="1" applyProtection="1">
      <alignment horizontal="center" wrapText="1"/>
    </xf>
    <xf numFmtId="0" fontId="0" fillId="6" borderId="0" xfId="0" applyFill="1" applyBorder="1" applyAlignment="1">
      <alignment horizontal="left" vertical="center"/>
    </xf>
    <xf numFmtId="0" fontId="11" fillId="14" borderId="0" xfId="2" applyFont="1" applyFill="1" applyBorder="1" applyAlignment="1">
      <alignment wrapText="1"/>
    </xf>
    <xf numFmtId="0" fontId="11" fillId="14" borderId="0" xfId="2" applyFont="1" applyFill="1" applyBorder="1" applyAlignment="1">
      <alignment vertical="justify" wrapText="1"/>
    </xf>
    <xf numFmtId="0" fontId="0" fillId="0" borderId="0" xfId="0" applyBorder="1" applyAlignment="1">
      <alignment horizontal="left" vertical="center"/>
    </xf>
    <xf numFmtId="0" fontId="0" fillId="0" borderId="5" xfId="0" applyBorder="1" applyAlignment="1">
      <alignment wrapText="1"/>
    </xf>
    <xf numFmtId="0" fontId="11" fillId="2" borderId="5" xfId="0" applyFont="1" applyFill="1" applyBorder="1" applyAlignment="1">
      <alignment horizontal="justify" vertical="center" wrapText="1"/>
    </xf>
    <xf numFmtId="0" fontId="0" fillId="15" borderId="5" xfId="0" applyFill="1" applyBorder="1" applyAlignment="1">
      <alignment horizontal="justify" vertical="center" wrapText="1"/>
    </xf>
    <xf numFmtId="0" fontId="0" fillId="12" borderId="5" xfId="0" applyFill="1" applyBorder="1" applyAlignment="1">
      <alignment horizontal="justify" vertical="center" wrapText="1"/>
    </xf>
    <xf numFmtId="0" fontId="11" fillId="0" borderId="4" xfId="0" applyFont="1" applyBorder="1"/>
    <xf numFmtId="0" fontId="0" fillId="12" borderId="1" xfId="0" applyFill="1" applyBorder="1" applyAlignment="1">
      <alignment horizontal="justify" vertical="center" wrapText="1"/>
    </xf>
    <xf numFmtId="0" fontId="11" fillId="0" borderId="4" xfId="0" applyFont="1" applyBorder="1" applyAlignment="1">
      <alignment wrapText="1"/>
    </xf>
    <xf numFmtId="0" fontId="11" fillId="11" borderId="0" xfId="2" applyFont="1" applyFill="1" applyBorder="1" applyAlignment="1">
      <alignment wrapText="1"/>
    </xf>
    <xf numFmtId="0" fontId="11" fillId="2" borderId="1" xfId="0" applyFont="1" applyFill="1" applyBorder="1" applyAlignment="1">
      <alignment horizontal="justify" vertical="center" wrapText="1"/>
    </xf>
    <xf numFmtId="0" fontId="0" fillId="0" borderId="1" xfId="0" applyBorder="1" applyAlignment="1">
      <alignment horizontal="left"/>
    </xf>
    <xf numFmtId="0" fontId="0" fillId="11" borderId="0" xfId="2" applyFont="1" applyFill="1" applyBorder="1" applyAlignment="1">
      <alignment wrapText="1"/>
    </xf>
    <xf numFmtId="0" fontId="0" fillId="9" borderId="1" xfId="0" applyFill="1" applyBorder="1" applyAlignment="1">
      <alignment vertical="center"/>
    </xf>
    <xf numFmtId="0" fontId="0" fillId="0" borderId="0" xfId="0" applyFill="1" applyBorder="1" applyAlignment="1">
      <alignment horizontal="left" vertical="center"/>
    </xf>
    <xf numFmtId="0" fontId="0" fillId="15" borderId="1" xfId="0" applyFill="1" applyBorder="1" applyAlignment="1">
      <alignment horizontal="justify" vertical="center" wrapText="1"/>
    </xf>
    <xf numFmtId="0" fontId="10" fillId="8" borderId="0" xfId="0" applyFont="1" applyFill="1" applyBorder="1" applyAlignment="1">
      <alignment horizontal="center" vertical="center"/>
    </xf>
    <xf numFmtId="0" fontId="11" fillId="12" borderId="0" xfId="2" applyFont="1" applyFill="1" applyBorder="1" applyAlignment="1">
      <alignment wrapText="1"/>
    </xf>
    <xf numFmtId="0" fontId="11" fillId="2" borderId="0" xfId="2" applyFont="1" applyFill="1" applyBorder="1" applyAlignment="1">
      <alignment wrapText="1"/>
    </xf>
    <xf numFmtId="0" fontId="33" fillId="18" borderId="1" xfId="0" applyNumberFormat="1" applyFont="1" applyFill="1" applyBorder="1" applyAlignment="1" applyProtection="1">
      <alignment horizontal="center" vertical="center" wrapText="1"/>
    </xf>
    <xf numFmtId="49" fontId="34" fillId="0" borderId="1" xfId="0" applyNumberFormat="1" applyFont="1" applyFill="1" applyBorder="1" applyAlignment="1" applyProtection="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34" fillId="0" borderId="1" xfId="0" applyNumberFormat="1" applyFont="1" applyFill="1" applyBorder="1" applyAlignment="1" applyProtection="1">
      <alignment horizontal="center" vertical="center" wrapText="1"/>
    </xf>
    <xf numFmtId="0" fontId="0" fillId="0" borderId="6" xfId="0" applyFill="1" applyBorder="1" applyAlignment="1">
      <alignment horizontal="left" wrapText="1"/>
    </xf>
    <xf numFmtId="0" fontId="0" fillId="12" borderId="0" xfId="2" applyFont="1" applyFill="1" applyBorder="1" applyAlignment="1">
      <alignment wrapText="1"/>
    </xf>
    <xf numFmtId="0" fontId="5" fillId="6" borderId="13" xfId="0" applyNumberFormat="1" applyFont="1" applyFill="1" applyBorder="1" applyAlignment="1">
      <alignment horizontal="left" wrapText="1"/>
    </xf>
    <xf numFmtId="0" fontId="15" fillId="9" borderId="0" xfId="6" applyFont="1" applyFill="1" applyBorder="1" applyAlignment="1">
      <alignment vertical="top" wrapText="1"/>
    </xf>
    <xf numFmtId="0" fontId="11" fillId="13" borderId="0" xfId="2" applyFont="1" applyFill="1" applyBorder="1" applyAlignment="1">
      <alignment wrapText="1"/>
    </xf>
    <xf numFmtId="0" fontId="0" fillId="13" borderId="0" xfId="2" applyFont="1" applyFill="1" applyBorder="1" applyAlignment="1">
      <alignment wrapText="1"/>
    </xf>
    <xf numFmtId="0" fontId="0" fillId="0" borderId="13" xfId="0" applyFill="1" applyBorder="1" applyAlignment="1">
      <alignment horizontal="left" wrapText="1"/>
    </xf>
    <xf numFmtId="0" fontId="34" fillId="0" borderId="1" xfId="0" applyNumberFormat="1" applyFont="1" applyFill="1" applyBorder="1" applyAlignment="1" applyProtection="1">
      <alignment horizontal="center" vertical="top" wrapText="1"/>
    </xf>
    <xf numFmtId="0" fontId="12" fillId="14" borderId="0" xfId="2" applyFont="1" applyFill="1" applyBorder="1" applyAlignment="1">
      <alignment vertical="center" wrapText="1"/>
    </xf>
    <xf numFmtId="0" fontId="12" fillId="9" borderId="0" xfId="2" applyFont="1" applyFill="1" applyBorder="1" applyAlignment="1">
      <alignment vertical="center" wrapText="1"/>
    </xf>
    <xf numFmtId="0" fontId="12" fillId="15" borderId="0" xfId="2" applyFont="1" applyFill="1" applyBorder="1" applyAlignment="1">
      <alignment vertical="center" wrapText="1"/>
    </xf>
    <xf numFmtId="0" fontId="11" fillId="9" borderId="0" xfId="2" applyFont="1" applyFill="1" applyBorder="1" applyAlignment="1">
      <alignment vertical="center" wrapText="1"/>
    </xf>
    <xf numFmtId="0" fontId="15" fillId="14" borderId="0" xfId="6" applyFont="1" applyFill="1" applyBorder="1" applyAlignment="1">
      <alignment vertical="top" wrapText="1"/>
    </xf>
    <xf numFmtId="0" fontId="15" fillId="15" borderId="0" xfId="6" applyFont="1" applyFill="1" applyBorder="1" applyAlignment="1">
      <alignment vertical="top" wrapText="1"/>
    </xf>
    <xf numFmtId="0" fontId="11" fillId="14" borderId="0" xfId="6" applyFont="1" applyFill="1" applyBorder="1" applyAlignment="1">
      <alignment vertical="top" wrapText="1"/>
    </xf>
    <xf numFmtId="0" fontId="15" fillId="11" borderId="0" xfId="6" applyFont="1" applyFill="1" applyBorder="1" applyAlignment="1">
      <alignment vertical="top" wrapText="1"/>
    </xf>
    <xf numFmtId="0" fontId="15" fillId="2" borderId="0" xfId="6" applyFont="1" applyFill="1" applyBorder="1" applyAlignment="1">
      <alignment vertical="top" wrapText="1"/>
    </xf>
    <xf numFmtId="0" fontId="15" fillId="13" borderId="0" xfId="6" applyFont="1" applyFill="1" applyBorder="1" applyAlignment="1">
      <alignment vertical="top" wrapText="1"/>
    </xf>
    <xf numFmtId="0" fontId="11" fillId="2" borderId="0" xfId="6" applyFont="1" applyFill="1" applyBorder="1" applyAlignment="1">
      <alignment vertical="top" wrapText="1"/>
    </xf>
    <xf numFmtId="0" fontId="15" fillId="12" borderId="0" xfId="6" applyFont="1" applyFill="1" applyBorder="1" applyAlignment="1">
      <alignment vertical="top" wrapText="1"/>
    </xf>
    <xf numFmtId="0" fontId="0" fillId="14" borderId="0" xfId="0" applyFont="1" applyFill="1" applyBorder="1" applyAlignment="1">
      <alignment vertical="top" wrapText="1"/>
    </xf>
    <xf numFmtId="0" fontId="0" fillId="16" borderId="0" xfId="0" applyFill="1"/>
    <xf numFmtId="0" fontId="32" fillId="16" borderId="2" xfId="0" applyFont="1" applyFill="1" applyBorder="1" applyAlignment="1">
      <alignment horizontal="left" vertical="center" wrapText="1"/>
    </xf>
    <xf numFmtId="0" fontId="29" fillId="3" borderId="4" xfId="0" applyFont="1" applyFill="1" applyBorder="1" applyAlignment="1">
      <alignment horizontal="right" vertical="center" wrapText="1"/>
    </xf>
    <xf numFmtId="0" fontId="32" fillId="0" borderId="5" xfId="0" applyFont="1" applyFill="1" applyBorder="1" applyAlignment="1">
      <alignment horizontal="justify" vertical="center" wrapText="1"/>
    </xf>
    <xf numFmtId="0" fontId="29" fillId="3" borderId="5" xfId="0" applyFont="1" applyFill="1" applyBorder="1" applyAlignment="1">
      <alignment horizontal="right" vertical="center" wrapText="1"/>
    </xf>
    <xf numFmtId="0" fontId="32" fillId="0" borderId="2"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16" borderId="3" xfId="0" applyFont="1" applyFill="1" applyBorder="1" applyAlignment="1">
      <alignment horizontal="left" vertical="center" wrapText="1"/>
    </xf>
    <xf numFmtId="0" fontId="0" fillId="0" borderId="5" xfId="0" applyBorder="1"/>
    <xf numFmtId="0" fontId="10" fillId="0" borderId="0" xfId="0" applyFont="1"/>
    <xf numFmtId="0" fontId="10" fillId="0" borderId="0" xfId="0" applyFont="1" applyFill="1" applyBorder="1"/>
    <xf numFmtId="0" fontId="10" fillId="0" borderId="16"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0" fillId="0" borderId="0" xfId="0" applyAlignment="1">
      <alignment horizontal="center"/>
    </xf>
    <xf numFmtId="49" fontId="34" fillId="0" borderId="1" xfId="0" applyNumberFormat="1" applyFont="1" applyFill="1" applyBorder="1" applyAlignment="1" applyProtection="1">
      <alignment horizontal="center" vertical="center" wrapText="1"/>
    </xf>
    <xf numFmtId="0" fontId="0" fillId="0" borderId="1" xfId="0" applyBorder="1" applyAlignment="1">
      <alignment horizontal="left" vertical="center" wrapText="1"/>
    </xf>
    <xf numFmtId="0" fontId="0" fillId="0" borderId="1" xfId="0" applyBorder="1"/>
    <xf numFmtId="0" fontId="0" fillId="0" borderId="1" xfId="0" applyBorder="1" applyAlignment="1">
      <alignment vertical="center" wrapText="1"/>
    </xf>
    <xf numFmtId="0" fontId="19" fillId="3" borderId="64" xfId="0" applyFont="1" applyFill="1" applyBorder="1" applyAlignment="1">
      <alignment horizontal="center" vertical="center" wrapText="1"/>
    </xf>
    <xf numFmtId="0" fontId="19" fillId="3" borderId="64" xfId="0" applyFont="1" applyFill="1" applyBorder="1" applyAlignment="1">
      <alignment horizontal="center" vertical="center"/>
    </xf>
    <xf numFmtId="0" fontId="8" fillId="16" borderId="61" xfId="0" applyFont="1" applyFill="1" applyBorder="1" applyAlignment="1">
      <alignment horizontal="center" vertical="center" wrapText="1"/>
    </xf>
    <xf numFmtId="0" fontId="8" fillId="16" borderId="26" xfId="0" applyFont="1" applyFill="1" applyBorder="1" applyAlignment="1">
      <alignment horizontal="center" vertical="center" wrapText="1"/>
    </xf>
    <xf numFmtId="0" fontId="0" fillId="16" borderId="61" xfId="0" applyFont="1" applyFill="1" applyBorder="1" applyAlignment="1">
      <alignment vertical="center" wrapText="1"/>
    </xf>
    <xf numFmtId="0" fontId="0" fillId="16" borderId="62" xfId="0" applyFont="1" applyFill="1" applyBorder="1" applyAlignment="1">
      <alignment vertical="center" wrapText="1"/>
    </xf>
    <xf numFmtId="0" fontId="0" fillId="16" borderId="26" xfId="0" applyFont="1" applyFill="1" applyBorder="1" applyAlignment="1">
      <alignment vertical="center" wrapText="1"/>
    </xf>
    <xf numFmtId="0" fontId="10" fillId="0" borderId="60" xfId="0" applyFont="1" applyBorder="1" applyAlignment="1">
      <alignment horizontal="center" vertical="center" wrapText="1"/>
    </xf>
    <xf numFmtId="0" fontId="0" fillId="16" borderId="61" xfId="0" applyFont="1" applyFill="1" applyBorder="1" applyAlignment="1">
      <alignment horizontal="center" vertical="center" wrapText="1"/>
    </xf>
    <xf numFmtId="0" fontId="0" fillId="16" borderId="26" xfId="0" applyFont="1" applyFill="1" applyBorder="1" applyAlignment="1">
      <alignment horizontal="center" vertical="center" wrapText="1"/>
    </xf>
    <xf numFmtId="0" fontId="32" fillId="16" borderId="33" xfId="0" applyFont="1" applyFill="1" applyBorder="1" applyAlignment="1">
      <alignment horizontal="left" vertical="center" wrapText="1"/>
    </xf>
    <xf numFmtId="0" fontId="32" fillId="16" borderId="0" xfId="0" applyFont="1" applyFill="1" applyBorder="1" applyAlignment="1">
      <alignment horizontal="left" vertical="center" wrapText="1"/>
    </xf>
    <xf numFmtId="0" fontId="32" fillId="16" borderId="0" xfId="0" applyFont="1" applyFill="1" applyBorder="1" applyAlignment="1">
      <alignment horizontal="center" vertical="center" wrapText="1"/>
    </xf>
    <xf numFmtId="0" fontId="23" fillId="0" borderId="0" xfId="0" applyFont="1" applyBorder="1" applyAlignment="1">
      <alignment horizontal="center"/>
    </xf>
    <xf numFmtId="0" fontId="29" fillId="3" borderId="8" xfId="0" applyFont="1" applyFill="1" applyBorder="1" applyAlignment="1">
      <alignment horizontal="right" vertical="center" wrapText="1"/>
    </xf>
    <xf numFmtId="0" fontId="32" fillId="0" borderId="2" xfId="0" applyFont="1" applyFill="1" applyBorder="1" applyAlignment="1">
      <alignment horizontal="justify" vertical="center" wrapText="1"/>
    </xf>
    <xf numFmtId="0" fontId="29" fillId="3" borderId="2" xfId="0" applyFont="1" applyFill="1" applyBorder="1" applyAlignment="1">
      <alignment horizontal="right" vertical="center" wrapText="1"/>
    </xf>
    <xf numFmtId="0" fontId="31" fillId="3" borderId="2" xfId="0" applyFont="1" applyFill="1" applyBorder="1" applyAlignment="1">
      <alignment horizontal="right" vertical="center" wrapText="1"/>
    </xf>
    <xf numFmtId="0" fontId="29" fillId="3" borderId="14" xfId="0" applyFont="1" applyFill="1" applyBorder="1" applyAlignment="1">
      <alignment horizontal="right" vertical="center" wrapText="1"/>
    </xf>
    <xf numFmtId="0" fontId="32" fillId="0" borderId="10" xfId="0" applyFont="1" applyFill="1" applyBorder="1" applyAlignment="1">
      <alignment horizontal="justify" vertical="center" wrapText="1"/>
    </xf>
    <xf numFmtId="0" fontId="29" fillId="3" borderId="10" xfId="0" applyFont="1" applyFill="1" applyBorder="1" applyAlignment="1">
      <alignment horizontal="right" vertical="center" wrapText="1"/>
    </xf>
    <xf numFmtId="0" fontId="31" fillId="3" borderId="10" xfId="0" applyFont="1" applyFill="1" applyBorder="1" applyAlignment="1">
      <alignment horizontal="right" vertical="center" wrapText="1"/>
    </xf>
    <xf numFmtId="0" fontId="32" fillId="0" borderId="10" xfId="0" applyFont="1" applyFill="1" applyBorder="1" applyAlignment="1">
      <alignment horizontal="left" vertical="center" wrapText="1"/>
    </xf>
    <xf numFmtId="0" fontId="18" fillId="3" borderId="10" xfId="0" applyFont="1" applyFill="1" applyBorder="1" applyAlignment="1">
      <alignment vertical="center" wrapText="1"/>
    </xf>
    <xf numFmtId="0" fontId="29" fillId="3" borderId="13" xfId="0" applyFont="1" applyFill="1" applyBorder="1" applyAlignment="1">
      <alignment horizontal="right" vertical="center" wrapText="1"/>
    </xf>
    <xf numFmtId="0" fontId="18" fillId="3" borderId="0" xfId="0" applyFont="1" applyFill="1" applyBorder="1" applyAlignment="1">
      <alignment vertical="center" wrapText="1"/>
    </xf>
    <xf numFmtId="0" fontId="0" fillId="16" borderId="0" xfId="0" applyFill="1" applyBorder="1"/>
    <xf numFmtId="0" fontId="31" fillId="3" borderId="15" xfId="0" applyFont="1" applyFill="1" applyBorder="1" applyAlignment="1">
      <alignment horizontal="right" vertical="center" wrapText="1"/>
    </xf>
    <xf numFmtId="0" fontId="31" fillId="3" borderId="5" xfId="0" applyFont="1" applyFill="1" applyBorder="1" applyAlignment="1">
      <alignment horizontal="right" vertical="center" wrapText="1"/>
    </xf>
    <xf numFmtId="0" fontId="18" fillId="3" borderId="5" xfId="0" applyFont="1" applyFill="1" applyBorder="1" applyAlignment="1">
      <alignment vertical="center" wrapText="1"/>
    </xf>
    <xf numFmtId="0" fontId="18" fillId="3" borderId="2" xfId="0" applyFont="1" applyFill="1" applyBorder="1" applyAlignment="1">
      <alignment vertical="center" wrapText="1"/>
    </xf>
    <xf numFmtId="0" fontId="0" fillId="16" borderId="2" xfId="0" applyFill="1" applyBorder="1"/>
    <xf numFmtId="0" fontId="32" fillId="16" borderId="9" xfId="0" applyFont="1" applyFill="1" applyBorder="1" applyAlignment="1">
      <alignment horizontal="left" vertical="center" wrapText="1"/>
    </xf>
    <xf numFmtId="0" fontId="32" fillId="16" borderId="11" xfId="0" applyFont="1" applyFill="1" applyBorder="1" applyAlignment="1">
      <alignment horizontal="left" vertical="center" wrapText="1"/>
    </xf>
    <xf numFmtId="0" fontId="0" fillId="16" borderId="5" xfId="0" applyFill="1" applyBorder="1"/>
    <xf numFmtId="0" fontId="0" fillId="16" borderId="10" xfId="0" applyFill="1" applyBorder="1"/>
    <xf numFmtId="0" fontId="32" fillId="16" borderId="10" xfId="0" applyFont="1" applyFill="1" applyBorder="1" applyAlignment="1">
      <alignment horizontal="left" vertical="center" wrapText="1"/>
    </xf>
    <xf numFmtId="0" fontId="32" fillId="16" borderId="15" xfId="0" applyFont="1" applyFill="1" applyBorder="1" applyAlignment="1">
      <alignment horizontal="left" vertical="center" wrapText="1"/>
    </xf>
    <xf numFmtId="0" fontId="0" fillId="16" borderId="2" xfId="0" applyFill="1" applyBorder="1" applyAlignment="1">
      <alignment vertical="center"/>
    </xf>
    <xf numFmtId="0" fontId="31" fillId="3" borderId="9" xfId="0" applyFont="1" applyFill="1" applyBorder="1" applyAlignment="1">
      <alignment horizontal="right" vertical="center" wrapText="1"/>
    </xf>
    <xf numFmtId="0" fontId="0" fillId="16" borderId="21" xfId="0" applyFill="1" applyBorder="1" applyAlignment="1">
      <alignment vertical="center" wrapText="1"/>
    </xf>
    <xf numFmtId="9" fontId="0" fillId="0" borderId="21" xfId="0" applyNumberFormat="1" applyFont="1" applyBorder="1" applyAlignment="1">
      <alignment vertical="center" wrapText="1"/>
    </xf>
    <xf numFmtId="0" fontId="0" fillId="16" borderId="61" xfId="0" applyFill="1" applyBorder="1" applyAlignment="1">
      <alignment vertical="center" wrapText="1"/>
    </xf>
    <xf numFmtId="0" fontId="0" fillId="16" borderId="61" xfId="0" applyFill="1" applyBorder="1" applyAlignment="1">
      <alignment horizontal="left" vertical="center" wrapText="1"/>
    </xf>
    <xf numFmtId="4" fontId="0" fillId="0" borderId="21" xfId="0" applyNumberFormat="1" applyBorder="1" applyAlignment="1">
      <alignment vertical="center" wrapText="1"/>
    </xf>
    <xf numFmtId="0" fontId="0" fillId="16" borderId="53" xfId="0" applyFill="1" applyBorder="1" applyAlignment="1">
      <alignment vertical="center" wrapText="1"/>
    </xf>
    <xf numFmtId="0" fontId="0" fillId="16" borderId="52" xfId="0" applyFont="1" applyFill="1" applyBorder="1" applyAlignment="1">
      <alignment vertical="center" wrapText="1"/>
    </xf>
    <xf numFmtId="0" fontId="0" fillId="16" borderId="1" xfId="0" applyFill="1" applyBorder="1" applyAlignment="1">
      <alignment vertical="center" wrapText="1"/>
    </xf>
    <xf numFmtId="0" fontId="0" fillId="0" borderId="26" xfId="0" applyFont="1" applyBorder="1" applyAlignment="1">
      <alignment vertical="center" wrapText="1"/>
    </xf>
    <xf numFmtId="0" fontId="0" fillId="16" borderId="55" xfId="0" applyFont="1" applyFill="1" applyBorder="1" applyAlignment="1">
      <alignment vertical="center" wrapText="1"/>
    </xf>
    <xf numFmtId="0" fontId="0" fillId="16" borderId="54" xfId="0" applyFont="1" applyFill="1" applyBorder="1" applyAlignment="1">
      <alignment vertical="center" wrapText="1"/>
    </xf>
    <xf numFmtId="0" fontId="0" fillId="16" borderId="59" xfId="0" applyFont="1" applyFill="1" applyBorder="1" applyAlignment="1">
      <alignment vertical="center" wrapText="1"/>
    </xf>
    <xf numFmtId="0" fontId="0" fillId="16" borderId="58" xfId="0" applyFont="1" applyFill="1" applyBorder="1" applyAlignment="1">
      <alignment vertical="center" wrapText="1"/>
    </xf>
    <xf numFmtId="0" fontId="0" fillId="16" borderId="4" xfId="0" applyFill="1" applyBorder="1"/>
    <xf numFmtId="0" fontId="0" fillId="16" borderId="5" xfId="0" applyFont="1" applyFill="1" applyBorder="1" applyAlignment="1">
      <alignment vertical="center" wrapText="1"/>
    </xf>
    <xf numFmtId="0" fontId="0" fillId="16" borderId="3" xfId="0" applyFont="1" applyFill="1" applyBorder="1" applyAlignment="1">
      <alignment vertical="center" wrapText="1"/>
    </xf>
    <xf numFmtId="0" fontId="0" fillId="16" borderId="57" xfId="0" applyFill="1" applyBorder="1" applyAlignment="1">
      <alignment vertical="center" wrapText="1"/>
    </xf>
    <xf numFmtId="0" fontId="0" fillId="0" borderId="5" xfId="0" applyBorder="1"/>
    <xf numFmtId="0" fontId="10" fillId="0" borderId="0" xfId="0" applyFont="1" applyFill="1" applyBorder="1"/>
    <xf numFmtId="0" fontId="10" fillId="0" borderId="0" xfId="0" applyFont="1"/>
    <xf numFmtId="0" fontId="0" fillId="0" borderId="0" xfId="0" applyAlignment="1">
      <alignment horizontal="center"/>
    </xf>
    <xf numFmtId="0" fontId="23" fillId="0" borderId="0" xfId="0" applyFont="1" applyBorder="1" applyAlignment="1">
      <alignment horizontal="center"/>
    </xf>
    <xf numFmtId="0" fontId="29" fillId="3" borderId="0" xfId="0" applyFont="1" applyFill="1" applyBorder="1" applyAlignment="1">
      <alignment horizontal="right" vertical="center" wrapText="1"/>
    </xf>
    <xf numFmtId="0" fontId="32" fillId="16" borderId="0" xfId="0" applyFont="1" applyFill="1" applyBorder="1" applyAlignment="1">
      <alignment horizontal="center" vertical="center" wrapText="1"/>
    </xf>
    <xf numFmtId="0" fontId="32" fillId="16" borderId="33" xfId="0" applyFont="1" applyFill="1" applyBorder="1" applyAlignment="1">
      <alignment horizontal="left" vertical="center" wrapText="1"/>
    </xf>
    <xf numFmtId="0" fontId="32" fillId="16" borderId="0" xfId="0" applyFont="1" applyFill="1" applyBorder="1" applyAlignment="1">
      <alignment horizontal="left" vertical="center" wrapText="1"/>
    </xf>
    <xf numFmtId="0" fontId="8" fillId="16" borderId="61" xfId="0" applyFont="1" applyFill="1" applyBorder="1" applyAlignment="1">
      <alignment horizontal="center" vertical="center" wrapText="1"/>
    </xf>
    <xf numFmtId="0" fontId="8" fillId="16" borderId="26" xfId="0" applyFont="1" applyFill="1" applyBorder="1" applyAlignment="1">
      <alignment horizontal="center" vertical="center" wrapText="1"/>
    </xf>
    <xf numFmtId="0" fontId="0" fillId="16" borderId="61" xfId="0" applyFont="1" applyFill="1" applyBorder="1" applyAlignment="1">
      <alignment vertical="center" wrapText="1"/>
    </xf>
    <xf numFmtId="0" fontId="0" fillId="16" borderId="62" xfId="0" applyFont="1" applyFill="1" applyBorder="1" applyAlignment="1">
      <alignment vertical="center" wrapText="1"/>
    </xf>
    <xf numFmtId="0" fontId="0" fillId="16" borderId="26" xfId="0" applyFont="1" applyFill="1" applyBorder="1" applyAlignment="1">
      <alignment vertical="center" wrapText="1"/>
    </xf>
    <xf numFmtId="0" fontId="0" fillId="16" borderId="61" xfId="0" applyFill="1" applyBorder="1" applyAlignment="1">
      <alignment vertical="center" wrapText="1"/>
    </xf>
    <xf numFmtId="0" fontId="0" fillId="16" borderId="61"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0" fillId="16" borderId="61" xfId="0" applyFill="1" applyBorder="1" applyAlignment="1">
      <alignment horizontal="left" vertical="center" wrapText="1"/>
    </xf>
    <xf numFmtId="0" fontId="10" fillId="0" borderId="60" xfId="0" applyFont="1" applyBorder="1" applyAlignment="1">
      <alignment horizontal="center" vertical="center" wrapText="1"/>
    </xf>
    <xf numFmtId="0" fontId="19" fillId="3" borderId="64" xfId="0" applyFont="1" applyFill="1" applyBorder="1" applyAlignment="1">
      <alignment horizontal="center" vertical="center"/>
    </xf>
    <xf numFmtId="0" fontId="19" fillId="3" borderId="64" xfId="0" applyFont="1" applyFill="1" applyBorder="1" applyAlignment="1">
      <alignment horizontal="center" vertical="center" wrapText="1"/>
    </xf>
    <xf numFmtId="0" fontId="0" fillId="0" borderId="1" xfId="0" applyBorder="1"/>
    <xf numFmtId="0" fontId="0" fillId="0" borderId="1" xfId="0" applyBorder="1" applyAlignment="1">
      <alignment vertical="center" wrapText="1"/>
    </xf>
    <xf numFmtId="0" fontId="32" fillId="16" borderId="10" xfId="0" applyFont="1" applyFill="1" applyBorder="1" applyAlignment="1">
      <alignment horizontal="left" vertical="center" wrapText="1"/>
    </xf>
    <xf numFmtId="0" fontId="32" fillId="16" borderId="15" xfId="0" applyFont="1" applyFill="1" applyBorder="1" applyAlignment="1">
      <alignment horizontal="left" vertical="center" wrapText="1"/>
    </xf>
    <xf numFmtId="0" fontId="32" fillId="0" borderId="5" xfId="0" applyFont="1" applyFill="1" applyBorder="1" applyAlignment="1">
      <alignment horizontal="left" vertical="center" wrapText="1"/>
    </xf>
    <xf numFmtId="49" fontId="34" fillId="0" borderId="1" xfId="0" applyNumberFormat="1" applyFont="1" applyFill="1" applyBorder="1" applyAlignment="1" applyProtection="1">
      <alignment horizontal="center" vertical="center" wrapText="1"/>
    </xf>
    <xf numFmtId="0" fontId="0" fillId="0" borderId="1" xfId="0" applyBorder="1" applyAlignment="1">
      <alignment horizontal="left" vertical="center" wrapText="1"/>
    </xf>
    <xf numFmtId="0" fontId="0" fillId="0" borderId="21" xfId="0" applyNumberFormat="1" applyBorder="1" applyAlignment="1">
      <alignment vertical="center" wrapText="1"/>
    </xf>
    <xf numFmtId="165" fontId="18" fillId="3" borderId="64" xfId="0" applyNumberFormat="1" applyFont="1" applyFill="1" applyBorder="1"/>
    <xf numFmtId="165" fontId="8" fillId="0" borderId="64" xfId="0" applyNumberFormat="1" applyFont="1" applyBorder="1"/>
    <xf numFmtId="165" fontId="8" fillId="0" borderId="64" xfId="0" applyNumberFormat="1" applyFont="1" applyBorder="1" applyAlignment="1">
      <alignment horizontal="right"/>
    </xf>
    <xf numFmtId="49" fontId="34" fillId="0" borderId="1" xfId="0" applyNumberFormat="1" applyFont="1" applyFill="1" applyBorder="1" applyAlignment="1" applyProtection="1">
      <alignment horizontal="center" vertical="center" wrapText="1"/>
    </xf>
    <xf numFmtId="0" fontId="0" fillId="0" borderId="1" xfId="0" applyBorder="1" applyAlignment="1">
      <alignment horizontal="left" vertical="center" wrapText="1"/>
    </xf>
    <xf numFmtId="0" fontId="0" fillId="0" borderId="1" xfId="0" applyBorder="1"/>
    <xf numFmtId="0" fontId="0" fillId="0" borderId="1" xfId="0" applyBorder="1" applyAlignment="1">
      <alignment vertical="center" wrapText="1"/>
    </xf>
    <xf numFmtId="0" fontId="19" fillId="3" borderId="72" xfId="0" applyFont="1" applyFill="1" applyBorder="1" applyAlignment="1">
      <alignment horizontal="center" vertical="center"/>
    </xf>
    <xf numFmtId="0" fontId="19" fillId="3" borderId="73" xfId="0" applyFont="1" applyFill="1" applyBorder="1" applyAlignment="1">
      <alignment horizontal="center" vertical="center"/>
    </xf>
    <xf numFmtId="0" fontId="19" fillId="3" borderId="74" xfId="0" applyFont="1" applyFill="1" applyBorder="1" applyAlignment="1">
      <alignment horizontal="center" vertical="center"/>
    </xf>
    <xf numFmtId="0" fontId="0" fillId="0" borderId="78" xfId="0" applyFont="1" applyBorder="1" applyAlignment="1">
      <alignment horizontal="center"/>
    </xf>
    <xf numFmtId="0" fontId="0" fillId="0" borderId="79" xfId="0" applyFont="1" applyBorder="1" applyAlignment="1">
      <alignment horizontal="center"/>
    </xf>
    <xf numFmtId="0" fontId="0" fillId="0" borderId="82" xfId="0" applyFont="1" applyBorder="1" applyAlignment="1">
      <alignment horizontal="center"/>
    </xf>
    <xf numFmtId="0" fontId="0" fillId="0" borderId="83" xfId="0" applyFont="1" applyBorder="1" applyAlignment="1">
      <alignment horizontal="center"/>
    </xf>
    <xf numFmtId="0" fontId="0" fillId="0" borderId="84" xfId="0" applyFont="1" applyBorder="1" applyAlignment="1">
      <alignment horizontal="center"/>
    </xf>
    <xf numFmtId="0" fontId="19" fillId="3" borderId="64" xfId="0" applyFont="1" applyFill="1" applyBorder="1" applyAlignment="1">
      <alignment horizontal="center" vertical="center" wrapText="1"/>
    </xf>
    <xf numFmtId="0" fontId="19" fillId="3" borderId="64" xfId="0" applyFont="1" applyFill="1" applyBorder="1" applyAlignment="1">
      <alignment horizontal="center" vertical="center"/>
    </xf>
    <xf numFmtId="0" fontId="19" fillId="3" borderId="18" xfId="0" applyFont="1" applyFill="1" applyBorder="1" applyAlignment="1">
      <alignment horizontal="center" vertical="center" wrapText="1"/>
    </xf>
    <xf numFmtId="0" fontId="19" fillId="3" borderId="20" xfId="0" applyFont="1" applyFill="1" applyBorder="1" applyAlignment="1">
      <alignment horizontal="center" vertical="center"/>
    </xf>
    <xf numFmtId="0" fontId="0" fillId="16" borderId="61"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8" fillId="16" borderId="61" xfId="0" applyFont="1" applyFill="1" applyBorder="1" applyAlignment="1">
      <alignment horizontal="center" vertical="center" wrapText="1"/>
    </xf>
    <xf numFmtId="0" fontId="8" fillId="16" borderId="26" xfId="0" applyFont="1" applyFill="1" applyBorder="1" applyAlignment="1">
      <alignment horizontal="center" vertical="center" wrapText="1"/>
    </xf>
    <xf numFmtId="0" fontId="0" fillId="16" borderId="61" xfId="0" applyFont="1" applyFill="1" applyBorder="1" applyAlignment="1">
      <alignment vertical="center" wrapText="1"/>
    </xf>
    <xf numFmtId="0" fontId="0" fillId="16" borderId="62" xfId="0" applyFont="1" applyFill="1" applyBorder="1" applyAlignment="1">
      <alignment vertical="center" wrapText="1"/>
    </xf>
    <xf numFmtId="0" fontId="0" fillId="16" borderId="26" xfId="0" applyFont="1" applyFill="1" applyBorder="1" applyAlignment="1">
      <alignment vertical="center" wrapText="1"/>
    </xf>
    <xf numFmtId="0" fontId="0" fillId="16" borderId="61" xfId="0" applyFont="1" applyFill="1" applyBorder="1" applyAlignment="1">
      <alignment horizontal="center" vertical="center" wrapText="1"/>
    </xf>
    <xf numFmtId="0" fontId="0" fillId="16" borderId="26" xfId="0" applyFont="1" applyFill="1" applyBorder="1" applyAlignment="1">
      <alignment horizontal="center" vertical="center" wrapText="1"/>
    </xf>
    <xf numFmtId="0" fontId="29" fillId="3" borderId="0" xfId="0" applyFont="1" applyFill="1" applyBorder="1" applyAlignment="1">
      <alignment horizontal="right" vertical="center" wrapText="1"/>
    </xf>
    <xf numFmtId="0" fontId="23" fillId="0" borderId="0" xfId="0" applyFont="1" applyBorder="1" applyAlignment="1">
      <alignment horizontal="center"/>
    </xf>
    <xf numFmtId="0" fontId="10" fillId="0" borderId="60" xfId="0" applyFont="1" applyBorder="1" applyAlignment="1">
      <alignment horizontal="center" vertical="center" wrapText="1"/>
    </xf>
    <xf numFmtId="0" fontId="18" fillId="0" borderId="54" xfId="0" applyFont="1" applyFill="1" applyBorder="1" applyAlignment="1">
      <alignment vertical="center" wrapText="1"/>
    </xf>
    <xf numFmtId="0" fontId="18" fillId="6" borderId="54" xfId="0" applyFont="1" applyFill="1" applyBorder="1" applyAlignment="1">
      <alignment vertical="center" wrapText="1"/>
    </xf>
    <xf numFmtId="0" fontId="18" fillId="6" borderId="54" xfId="0" applyFont="1" applyFill="1" applyBorder="1" applyAlignment="1">
      <alignment horizontal="left" vertical="center" wrapText="1"/>
    </xf>
    <xf numFmtId="0" fontId="18" fillId="6" borderId="26" xfId="0" applyFont="1" applyFill="1" applyBorder="1" applyAlignment="1">
      <alignment vertical="center" wrapText="1"/>
    </xf>
    <xf numFmtId="0" fontId="18" fillId="6" borderId="54" xfId="0" applyNumberFormat="1" applyFont="1" applyFill="1" applyBorder="1" applyAlignment="1">
      <alignment vertical="center" wrapText="1"/>
    </xf>
    <xf numFmtId="0" fontId="18" fillId="6" borderId="3" xfId="0" applyFont="1" applyFill="1" applyBorder="1" applyAlignment="1">
      <alignment vertical="center" wrapText="1"/>
    </xf>
    <xf numFmtId="0" fontId="18" fillId="6" borderId="34" xfId="0" applyFont="1" applyFill="1" applyBorder="1" applyAlignment="1">
      <alignment vertical="center" wrapText="1"/>
    </xf>
    <xf numFmtId="0" fontId="8" fillId="6" borderId="26" xfId="0" applyFont="1" applyFill="1" applyBorder="1" applyAlignment="1">
      <alignment vertical="center" wrapText="1"/>
    </xf>
    <xf numFmtId="0" fontId="18" fillId="0" borderId="96"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95" xfId="0" applyFont="1" applyBorder="1" applyAlignment="1">
      <alignment horizontal="right" vertical="center" wrapText="1"/>
    </xf>
    <xf numFmtId="0" fontId="10" fillId="0" borderId="98" xfId="0" applyFont="1" applyBorder="1" applyAlignment="1">
      <alignment horizontal="right" vertical="center" wrapText="1"/>
    </xf>
    <xf numFmtId="0" fontId="10" fillId="0" borderId="1" xfId="0" applyFont="1" applyFill="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Fill="1" applyBorder="1" applyAlignment="1">
      <alignment horizontal="left" vertical="center" wrapText="1"/>
    </xf>
    <xf numFmtId="0" fontId="29" fillId="3" borderId="22" xfId="0" applyFont="1" applyFill="1" applyBorder="1" applyAlignment="1">
      <alignment horizontal="right" wrapText="1"/>
    </xf>
    <xf numFmtId="0" fontId="32" fillId="16" borderId="0" xfId="0" applyFont="1" applyFill="1" applyBorder="1" applyAlignment="1">
      <alignment horizontal="justify" vertical="center" wrapText="1"/>
    </xf>
    <xf numFmtId="0" fontId="29" fillId="3" borderId="0" xfId="0" applyFont="1" applyFill="1" applyBorder="1" applyAlignment="1">
      <alignment horizontal="right" wrapText="1"/>
    </xf>
    <xf numFmtId="0" fontId="32" fillId="6" borderId="0" xfId="0" applyFont="1" applyFill="1" applyBorder="1" applyAlignment="1">
      <alignment horizontal="left" vertical="center" wrapText="1"/>
    </xf>
    <xf numFmtId="0" fontId="29" fillId="3" borderId="1" xfId="0" applyFont="1" applyFill="1" applyBorder="1" applyAlignment="1">
      <alignment horizontal="right" vertical="center" wrapText="1"/>
    </xf>
    <xf numFmtId="0" fontId="32" fillId="0" borderId="4" xfId="0" applyFont="1" applyFill="1" applyBorder="1" applyAlignment="1">
      <alignment horizontal="justify" vertical="center" wrapText="1"/>
    </xf>
    <xf numFmtId="0" fontId="32" fillId="0" borderId="3" xfId="0" applyFont="1" applyFill="1" applyBorder="1" applyAlignment="1">
      <alignment horizontal="justify" vertical="center" wrapText="1"/>
    </xf>
    <xf numFmtId="0" fontId="32" fillId="0" borderId="11"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0" fillId="16" borderId="14" xfId="0" applyFill="1" applyBorder="1"/>
    <xf numFmtId="0" fontId="10" fillId="0" borderId="96" xfId="0" applyFont="1" applyBorder="1" applyAlignment="1">
      <alignment vertical="center" wrapText="1"/>
    </xf>
    <xf numFmtId="0" fontId="10" fillId="0" borderId="97" xfId="0" applyFont="1" applyBorder="1" applyAlignment="1">
      <alignment vertical="center" wrapText="1"/>
    </xf>
    <xf numFmtId="0" fontId="10" fillId="0" borderId="1" xfId="0" applyFont="1" applyBorder="1" applyAlignment="1">
      <alignment horizontal="center" vertical="center" wrapText="1"/>
    </xf>
    <xf numFmtId="0" fontId="0" fillId="16" borderId="52" xfId="0" applyFill="1" applyBorder="1" applyAlignment="1">
      <alignment vertical="center" wrapText="1"/>
    </xf>
    <xf numFmtId="0" fontId="32" fillId="16" borderId="0" xfId="0" applyFont="1" applyFill="1" applyBorder="1" applyAlignment="1">
      <alignment horizontal="left" vertical="center" wrapText="1"/>
    </xf>
    <xf numFmtId="0" fontId="32" fillId="16" borderId="11" xfId="0" applyFont="1" applyFill="1" applyBorder="1" applyAlignment="1">
      <alignment horizontal="left" vertical="center" wrapText="1"/>
    </xf>
    <xf numFmtId="0" fontId="25" fillId="6" borderId="1" xfId="0" applyFont="1" applyFill="1" applyBorder="1" applyAlignment="1">
      <alignment horizontal="center" vertical="center"/>
    </xf>
    <xf numFmtId="0" fontId="32" fillId="6" borderId="22" xfId="0" applyFont="1" applyFill="1" applyBorder="1" applyAlignment="1">
      <alignment horizontal="center" vertical="center" wrapText="1"/>
    </xf>
    <xf numFmtId="0" fontId="29" fillId="6" borderId="32" xfId="0" applyFont="1" applyFill="1" applyBorder="1" applyAlignment="1">
      <alignment horizontal="right" wrapText="1"/>
    </xf>
    <xf numFmtId="0" fontId="29" fillId="6" borderId="39" xfId="0" applyFont="1" applyFill="1" applyBorder="1" applyAlignment="1">
      <alignment horizontal="right" wrapText="1"/>
    </xf>
    <xf numFmtId="0" fontId="29" fillId="3" borderId="111" xfId="0" applyFont="1" applyFill="1" applyBorder="1" applyAlignment="1">
      <alignment horizontal="right" vertical="center" wrapText="1"/>
    </xf>
    <xf numFmtId="0" fontId="31" fillId="3" borderId="38" xfId="0" applyFont="1" applyFill="1" applyBorder="1" applyAlignment="1">
      <alignment horizontal="right" vertical="center" wrapText="1"/>
    </xf>
    <xf numFmtId="0" fontId="0" fillId="6" borderId="21" xfId="0" applyFont="1" applyFill="1" applyBorder="1" applyAlignment="1">
      <alignment vertical="center" wrapText="1"/>
    </xf>
    <xf numFmtId="9" fontId="0" fillId="6" borderId="21" xfId="0" applyNumberFormat="1" applyFont="1" applyFill="1" applyBorder="1" applyAlignment="1">
      <alignment vertical="center" wrapText="1"/>
    </xf>
    <xf numFmtId="49" fontId="14" fillId="6" borderId="63" xfId="0" applyNumberFormat="1" applyFont="1" applyFill="1" applyBorder="1" applyAlignment="1">
      <alignment vertical="center" wrapText="1"/>
    </xf>
    <xf numFmtId="0" fontId="0" fillId="6" borderId="21" xfId="0" applyFont="1" applyFill="1" applyBorder="1" applyAlignment="1">
      <alignment horizontal="center" vertical="center" wrapText="1"/>
    </xf>
    <xf numFmtId="166" fontId="0" fillId="0" borderId="21" xfId="0" applyNumberFormat="1" applyFont="1" applyFill="1" applyBorder="1" applyAlignment="1">
      <alignment horizontal="center" vertical="center" wrapText="1"/>
    </xf>
    <xf numFmtId="49" fontId="0" fillId="6" borderId="63" xfId="0" applyNumberFormat="1" applyFont="1" applyFill="1" applyBorder="1" applyAlignment="1">
      <alignment vertical="center" wrapText="1"/>
    </xf>
    <xf numFmtId="164" fontId="8" fillId="6" borderId="64" xfId="0" applyNumberFormat="1" applyFont="1" applyFill="1" applyBorder="1" applyAlignment="1">
      <alignment horizontal="right"/>
    </xf>
    <xf numFmtId="0" fontId="36" fillId="0" borderId="0" xfId="0" applyFont="1" applyBorder="1" applyAlignment="1">
      <alignment horizontal="center"/>
    </xf>
    <xf numFmtId="0" fontId="11" fillId="0" borderId="0" xfId="0" applyFont="1" applyBorder="1"/>
    <xf numFmtId="0" fontId="13" fillId="0" borderId="0" xfId="0" applyFont="1" applyBorder="1"/>
    <xf numFmtId="0" fontId="38" fillId="16" borderId="1" xfId="0" applyFont="1" applyFill="1" applyBorder="1" applyAlignment="1">
      <alignment horizontal="center" vertical="center"/>
    </xf>
    <xf numFmtId="0" fontId="35" fillId="0" borderId="0" xfId="0" applyFont="1" applyBorder="1" applyAlignment="1">
      <alignment horizontal="center" vertical="center"/>
    </xf>
    <xf numFmtId="0" fontId="36" fillId="3" borderId="64" xfId="0" applyFont="1" applyFill="1" applyBorder="1" applyAlignment="1">
      <alignment horizontal="center" vertical="center"/>
    </xf>
    <xf numFmtId="0" fontId="13" fillId="0" borderId="0" xfId="0" applyFont="1" applyFill="1" applyBorder="1"/>
    <xf numFmtId="0" fontId="39" fillId="7" borderId="21" xfId="0" applyFont="1" applyFill="1" applyBorder="1" applyAlignment="1">
      <alignment horizontal="center" vertical="center" wrapText="1"/>
    </xf>
    <xf numFmtId="0" fontId="11" fillId="0" borderId="0" xfId="0" applyFont="1"/>
    <xf numFmtId="0" fontId="39" fillId="7" borderId="26" xfId="0" applyFont="1" applyFill="1" applyBorder="1" applyAlignment="1">
      <alignment horizontal="center" vertical="center" wrapText="1"/>
    </xf>
    <xf numFmtId="0" fontId="39" fillId="3" borderId="52" xfId="0" applyFont="1" applyFill="1" applyBorder="1" applyAlignment="1">
      <alignment horizontal="center" vertical="center" wrapText="1"/>
    </xf>
    <xf numFmtId="0" fontId="39" fillId="3" borderId="21" xfId="0" applyFont="1" applyFill="1" applyBorder="1" applyAlignment="1">
      <alignment horizontal="center" vertical="center" wrapText="1"/>
    </xf>
    <xf numFmtId="0" fontId="19" fillId="0" borderId="60" xfId="0" applyFont="1" applyBorder="1" applyAlignment="1">
      <alignment horizontal="center" vertical="center" wrapText="1"/>
    </xf>
    <xf numFmtId="0" fontId="20" fillId="16" borderId="52" xfId="0" applyFont="1" applyFill="1" applyBorder="1" applyAlignment="1">
      <alignment vertical="center" wrapText="1"/>
    </xf>
    <xf numFmtId="0" fontId="20" fillId="0" borderId="21" xfId="0" applyFont="1" applyBorder="1" applyAlignment="1">
      <alignment vertical="center" wrapText="1"/>
    </xf>
    <xf numFmtId="0" fontId="20" fillId="16" borderId="21" xfId="0" applyFont="1" applyFill="1" applyBorder="1" applyAlignment="1">
      <alignment vertical="center" wrapText="1"/>
    </xf>
    <xf numFmtId="0" fontId="11" fillId="0" borderId="21" xfId="0" applyFont="1" applyBorder="1" applyAlignment="1">
      <alignment vertical="center" wrapText="1"/>
    </xf>
    <xf numFmtId="166" fontId="11" fillId="0" borderId="21" xfId="0" applyNumberFormat="1" applyFont="1" applyBorder="1" applyAlignment="1">
      <alignment vertical="center" wrapText="1"/>
    </xf>
    <xf numFmtId="4" fontId="11" fillId="0" borderId="21" xfId="0" applyNumberFormat="1" applyFont="1" applyBorder="1" applyAlignment="1">
      <alignment vertical="center" wrapText="1"/>
    </xf>
    <xf numFmtId="49" fontId="41" fillId="16" borderId="63" xfId="0" applyNumberFormat="1" applyFont="1" applyFill="1" applyBorder="1" applyAlignment="1">
      <alignment vertical="center" wrapText="1"/>
    </xf>
    <xf numFmtId="0" fontId="20" fillId="6" borderId="52" xfId="0" applyFont="1" applyFill="1" applyBorder="1" applyAlignment="1">
      <alignment vertical="center" wrapText="1"/>
    </xf>
    <xf numFmtId="0" fontId="11" fillId="16" borderId="21" xfId="0" applyFont="1" applyFill="1" applyBorder="1" applyAlignment="1">
      <alignment vertical="center" wrapText="1"/>
    </xf>
    <xf numFmtId="0" fontId="13" fillId="0" borderId="60" xfId="0" applyFont="1" applyBorder="1" applyAlignment="1">
      <alignment horizontal="center" vertical="center" wrapText="1"/>
    </xf>
    <xf numFmtId="0" fontId="11" fillId="0" borderId="21" xfId="0" applyFont="1" applyFill="1" applyBorder="1" applyAlignment="1">
      <alignment vertical="center" wrapText="1"/>
    </xf>
    <xf numFmtId="166" fontId="11" fillId="0" borderId="21" xfId="0" applyNumberFormat="1" applyFont="1" applyFill="1" applyBorder="1" applyAlignment="1">
      <alignment vertical="center" wrapText="1"/>
    </xf>
    <xf numFmtId="0" fontId="13" fillId="0" borderId="60" xfId="0" applyFont="1" applyBorder="1" applyAlignment="1">
      <alignment horizontal="right" vertical="center" wrapText="1"/>
    </xf>
    <xf numFmtId="0" fontId="20" fillId="6" borderId="21" xfId="0" applyFont="1" applyFill="1" applyBorder="1" applyAlignment="1">
      <alignment vertical="center" wrapText="1"/>
    </xf>
    <xf numFmtId="166" fontId="11" fillId="0" borderId="21" xfId="0" applyNumberFormat="1" applyFont="1" applyFill="1" applyBorder="1" applyAlignment="1">
      <alignment horizontal="left" vertical="center" wrapText="1"/>
    </xf>
    <xf numFmtId="3" fontId="11" fillId="0" borderId="21" xfId="0" applyNumberFormat="1" applyFont="1" applyBorder="1" applyAlignment="1">
      <alignment vertical="center" wrapText="1"/>
    </xf>
    <xf numFmtId="0" fontId="20" fillId="6" borderId="52" xfId="0" applyFont="1" applyFill="1" applyBorder="1" applyAlignment="1">
      <alignment horizontal="center" vertical="center" wrapText="1"/>
    </xf>
    <xf numFmtId="0" fontId="20" fillId="6" borderId="1" xfId="0" applyFont="1" applyFill="1" applyBorder="1" applyAlignment="1">
      <alignment vertical="center" wrapText="1"/>
    </xf>
    <xf numFmtId="0" fontId="11" fillId="0" borderId="1" xfId="0" applyFont="1" applyBorder="1" applyAlignment="1">
      <alignment vertical="center" wrapText="1"/>
    </xf>
    <xf numFmtId="0" fontId="11" fillId="16" borderId="1" xfId="0" applyFont="1" applyFill="1" applyBorder="1" applyAlignment="1">
      <alignment vertical="center" wrapText="1"/>
    </xf>
    <xf numFmtId="0" fontId="11" fillId="0" borderId="1" xfId="0" applyFont="1" applyFill="1" applyBorder="1" applyAlignment="1">
      <alignment vertical="center" wrapText="1"/>
    </xf>
    <xf numFmtId="166" fontId="11" fillId="0" borderId="1" xfId="0" applyNumberFormat="1" applyFont="1" applyFill="1" applyBorder="1" applyAlignment="1">
      <alignment horizontal="left" vertical="center" wrapText="1"/>
    </xf>
    <xf numFmtId="166" fontId="11" fillId="0" borderId="1" xfId="0" applyNumberFormat="1" applyFont="1" applyBorder="1" applyAlignment="1">
      <alignment vertical="center" wrapText="1"/>
    </xf>
    <xf numFmtId="4" fontId="11" fillId="0" borderId="1" xfId="0" applyNumberFormat="1" applyFont="1" applyBorder="1" applyAlignment="1">
      <alignment vertical="center" wrapText="1"/>
    </xf>
    <xf numFmtId="49" fontId="41" fillId="16" borderId="1" xfId="0" applyNumberFormat="1" applyFont="1" applyFill="1" applyBorder="1" applyAlignment="1">
      <alignment vertical="center" wrapText="1"/>
    </xf>
    <xf numFmtId="0" fontId="8" fillId="6" borderId="1" xfId="0" applyFont="1" applyFill="1" applyBorder="1" applyAlignment="1">
      <alignment vertical="center" wrapText="1"/>
    </xf>
    <xf numFmtId="0" fontId="0" fillId="0" borderId="1" xfId="0" applyFont="1" applyBorder="1" applyAlignment="1">
      <alignment vertical="center" wrapText="1"/>
    </xf>
    <xf numFmtId="0" fontId="0" fillId="16" borderId="1" xfId="0" applyFont="1" applyFill="1" applyBorder="1" applyAlignment="1">
      <alignment vertical="center" wrapText="1"/>
    </xf>
    <xf numFmtId="0" fontId="0" fillId="0" borderId="1" xfId="0" applyFont="1" applyFill="1" applyBorder="1" applyAlignment="1">
      <alignment vertical="center" wrapText="1"/>
    </xf>
    <xf numFmtId="166" fontId="0" fillId="0" borderId="1" xfId="0" applyNumberFormat="1" applyFont="1" applyFill="1" applyBorder="1" applyAlignment="1">
      <alignment horizontal="left" vertical="center" wrapText="1"/>
    </xf>
    <xf numFmtId="166" fontId="0" fillId="0" borderId="1" xfId="0" applyNumberFormat="1" applyFont="1" applyBorder="1" applyAlignment="1">
      <alignment vertical="center" wrapText="1"/>
    </xf>
    <xf numFmtId="4" fontId="0" fillId="0" borderId="1" xfId="0" applyNumberFormat="1" applyFont="1" applyBorder="1" applyAlignment="1">
      <alignment vertical="center" wrapText="1"/>
    </xf>
    <xf numFmtId="49" fontId="14" fillId="16" borderId="1" xfId="0" applyNumberFormat="1" applyFont="1" applyFill="1" applyBorder="1" applyAlignment="1">
      <alignment vertical="center" wrapText="1"/>
    </xf>
    <xf numFmtId="167" fontId="8" fillId="0" borderId="64" xfId="0" applyNumberFormat="1" applyFont="1" applyBorder="1"/>
    <xf numFmtId="0" fontId="23" fillId="3" borderId="64" xfId="0" applyFont="1" applyFill="1" applyBorder="1" applyAlignment="1">
      <alignment horizontal="center" vertical="center"/>
    </xf>
    <xf numFmtId="0" fontId="18" fillId="16" borderId="52" xfId="0" applyFont="1" applyFill="1" applyBorder="1" applyAlignment="1">
      <alignment vertical="center" wrapText="1"/>
    </xf>
    <xf numFmtId="0" fontId="10" fillId="6" borderId="60" xfId="0" applyFont="1" applyFill="1" applyBorder="1" applyAlignment="1">
      <alignment horizontal="center" vertical="center" wrapText="1"/>
    </xf>
    <xf numFmtId="0" fontId="0" fillId="16" borderId="26" xfId="0" applyFill="1" applyBorder="1" applyAlignment="1">
      <alignment horizontal="center" vertical="center" wrapText="1"/>
    </xf>
    <xf numFmtId="0" fontId="0" fillId="0" borderId="0" xfId="0" applyBorder="1" applyAlignment="1">
      <alignment horizontal="center"/>
    </xf>
    <xf numFmtId="0" fontId="29" fillId="3" borderId="22" xfId="0" applyFont="1" applyFill="1" applyBorder="1" applyAlignment="1">
      <alignment horizontal="center" vertical="center" wrapText="1"/>
    </xf>
    <xf numFmtId="0" fontId="29" fillId="3" borderId="28"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29" fillId="3" borderId="111" xfId="0" applyFont="1" applyFill="1" applyBorder="1" applyAlignment="1">
      <alignment horizontal="center" vertical="center" wrapText="1"/>
    </xf>
    <xf numFmtId="0" fontId="10" fillId="0" borderId="51" xfId="0" applyFont="1" applyBorder="1" applyAlignment="1">
      <alignment horizontal="center" vertical="center" wrapText="1"/>
    </xf>
    <xf numFmtId="0" fontId="18" fillId="6" borderId="52" xfId="0" applyFont="1" applyFill="1" applyBorder="1" applyAlignment="1">
      <alignment horizontal="center" vertical="center" wrapText="1"/>
    </xf>
    <xf numFmtId="168" fontId="42" fillId="0" borderId="1" xfId="11" applyNumberFormat="1" applyFont="1" applyBorder="1" applyAlignment="1" applyProtection="1">
      <alignment vertical="center"/>
    </xf>
    <xf numFmtId="14" fontId="25" fillId="16" borderId="1" xfId="0" applyNumberFormat="1" applyFont="1" applyFill="1" applyBorder="1" applyAlignment="1">
      <alignment horizontal="center" vertical="center"/>
    </xf>
    <xf numFmtId="0" fontId="18" fillId="0" borderId="121" xfId="0" applyFont="1" applyBorder="1" applyAlignment="1">
      <alignment horizontal="center" vertical="center" wrapText="1"/>
    </xf>
    <xf numFmtId="0" fontId="8" fillId="6" borderId="52" xfId="0" applyFont="1" applyFill="1" applyBorder="1" applyAlignment="1">
      <alignment horizontal="left" vertical="center" wrapText="1"/>
    </xf>
    <xf numFmtId="0" fontId="0" fillId="0" borderId="21" xfId="0" quotePrefix="1" applyFont="1" applyBorder="1" applyAlignment="1">
      <alignment vertical="center" wrapText="1"/>
    </xf>
    <xf numFmtId="0" fontId="19" fillId="3" borderId="122" xfId="0" applyFont="1" applyFill="1" applyBorder="1" applyAlignment="1">
      <alignment horizontal="center" vertical="center"/>
    </xf>
    <xf numFmtId="0" fontId="19" fillId="3" borderId="34" xfId="0" applyFont="1" applyFill="1" applyBorder="1" applyAlignment="1">
      <alignment horizontal="center" vertical="center"/>
    </xf>
    <xf numFmtId="0" fontId="19" fillId="3" borderId="123"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24" xfId="0" applyFont="1" applyFill="1" applyBorder="1" applyAlignment="1">
      <alignment horizontal="center" vertical="center"/>
    </xf>
    <xf numFmtId="0" fontId="0" fillId="0" borderId="21" xfId="0" applyBorder="1"/>
    <xf numFmtId="0" fontId="10" fillId="0" borderId="21" xfId="0" applyFont="1" applyBorder="1" applyAlignment="1">
      <alignment horizontal="right" vertical="center" wrapText="1"/>
    </xf>
    <xf numFmtId="49" fontId="14" fillId="16" borderId="21" xfId="0" applyNumberFormat="1" applyFont="1" applyFill="1" applyBorder="1" applyAlignment="1">
      <alignment vertical="center" wrapText="1"/>
    </xf>
    <xf numFmtId="0" fontId="0" fillId="16" borderId="21" xfId="0" applyFont="1" applyFill="1" applyBorder="1" applyAlignment="1">
      <alignment vertical="center" wrapText="1"/>
    </xf>
    <xf numFmtId="0" fontId="10" fillId="0" borderId="21" xfId="0" applyFont="1" applyBorder="1" applyAlignment="1">
      <alignment horizontal="center" vertical="center" wrapText="1"/>
    </xf>
    <xf numFmtId="0" fontId="0" fillId="0" borderId="21" xfId="0" applyBorder="1" applyAlignment="1">
      <alignment wrapText="1"/>
    </xf>
    <xf numFmtId="0" fontId="0" fillId="0" borderId="13" xfId="0" applyBorder="1" applyAlignment="1">
      <alignment horizontal="left" wrapText="1"/>
    </xf>
    <xf numFmtId="166" fontId="0" fillId="0" borderId="21" xfId="0" applyNumberFormat="1" applyBorder="1" applyAlignment="1">
      <alignment vertical="center" wrapText="1"/>
    </xf>
    <xf numFmtId="3" fontId="0" fillId="0" borderId="21" xfId="0" applyNumberFormat="1" applyFont="1" applyBorder="1" applyAlignment="1">
      <alignment vertical="center" wrapText="1"/>
    </xf>
    <xf numFmtId="0" fontId="0" fillId="0" borderId="0" xfId="0" applyBorder="1" applyAlignment="1">
      <alignment horizontal="left"/>
    </xf>
    <xf numFmtId="0" fontId="29" fillId="3" borderId="22" xfId="0" applyFont="1" applyFill="1" applyBorder="1" applyAlignment="1">
      <alignment horizontal="left" vertical="center" wrapText="1"/>
    </xf>
    <xf numFmtId="0" fontId="29" fillId="3" borderId="28" xfId="0" applyFont="1" applyFill="1" applyBorder="1" applyAlignment="1">
      <alignment horizontal="left" vertical="center" wrapText="1"/>
    </xf>
    <xf numFmtId="0" fontId="29" fillId="3" borderId="35" xfId="0" applyFont="1" applyFill="1" applyBorder="1" applyAlignment="1">
      <alignment horizontal="left" vertical="center" wrapText="1"/>
    </xf>
    <xf numFmtId="0" fontId="29" fillId="3" borderId="111" xfId="0" applyFont="1" applyFill="1" applyBorder="1" applyAlignment="1">
      <alignment horizontal="left" vertical="center" wrapText="1"/>
    </xf>
    <xf numFmtId="0" fontId="18" fillId="0" borderId="60" xfId="0" applyFont="1" applyBorder="1" applyAlignment="1">
      <alignment horizontal="left" vertical="center" wrapText="1"/>
    </xf>
    <xf numFmtId="0" fontId="18" fillId="0" borderId="53" xfId="0" applyFont="1" applyFill="1" applyBorder="1" applyAlignment="1">
      <alignment vertical="center" wrapText="1"/>
    </xf>
    <xf numFmtId="0" fontId="18" fillId="0" borderId="1" xfId="0" applyFont="1" applyFill="1" applyBorder="1" applyAlignment="1">
      <alignment horizontal="center" vertical="center" wrapText="1"/>
    </xf>
    <xf numFmtId="0" fontId="8" fillId="0" borderId="26" xfId="0" applyFont="1" applyBorder="1" applyAlignment="1">
      <alignment vertical="center" wrapText="1"/>
    </xf>
    <xf numFmtId="0" fontId="8" fillId="0" borderId="49" xfId="0" applyFont="1" applyBorder="1" applyAlignment="1">
      <alignment vertical="center" wrapText="1"/>
    </xf>
    <xf numFmtId="0" fontId="43" fillId="6" borderId="126" xfId="0" applyFont="1" applyFill="1" applyBorder="1" applyAlignment="1">
      <alignment horizontal="center" vertical="center" wrapText="1"/>
    </xf>
    <xf numFmtId="0" fontId="10" fillId="0" borderId="60" xfId="0" applyFont="1" applyBorder="1" applyAlignment="1">
      <alignment horizontal="left" vertical="center" wrapText="1"/>
    </xf>
    <xf numFmtId="0" fontId="43" fillId="22" borderId="126" xfId="0" applyFont="1" applyFill="1" applyBorder="1" applyAlignment="1">
      <alignment horizontal="center" vertical="center" wrapText="1"/>
    </xf>
    <xf numFmtId="0" fontId="43" fillId="0" borderId="126" xfId="0" applyFont="1" applyBorder="1" applyAlignment="1">
      <alignment horizontal="center" vertical="center" wrapText="1"/>
    </xf>
    <xf numFmtId="0" fontId="8" fillId="0" borderId="126" xfId="0" applyFont="1" applyBorder="1" applyAlignment="1">
      <alignment horizontal="center" vertical="center" wrapText="1"/>
    </xf>
    <xf numFmtId="0" fontId="43" fillId="22" borderId="126" xfId="0" applyFont="1" applyFill="1" applyBorder="1" applyAlignment="1">
      <alignment horizontal="left" vertical="center" wrapText="1"/>
    </xf>
    <xf numFmtId="0" fontId="43" fillId="0" borderId="126" xfId="0" applyFont="1" applyFill="1" applyBorder="1" applyAlignment="1">
      <alignment horizontal="center" vertical="center" wrapText="1"/>
    </xf>
    <xf numFmtId="0" fontId="43" fillId="0" borderId="126" xfId="0" applyFont="1" applyFill="1" applyBorder="1" applyAlignment="1">
      <alignment horizontal="left" vertical="center" wrapText="1"/>
    </xf>
    <xf numFmtId="0" fontId="20" fillId="0" borderId="126" xfId="0" applyFont="1" applyFill="1" applyBorder="1" applyAlignment="1">
      <alignment horizontal="center" vertical="center" wrapText="1"/>
    </xf>
    <xf numFmtId="0" fontId="20" fillId="0" borderId="126" xfId="0" applyFont="1" applyFill="1" applyBorder="1" applyAlignment="1">
      <alignment horizontal="left" vertical="center" wrapText="1"/>
    </xf>
    <xf numFmtId="0" fontId="19" fillId="3" borderId="64" xfId="0" applyFont="1" applyFill="1" applyBorder="1" applyAlignment="1">
      <alignment horizontal="left" vertical="center"/>
    </xf>
    <xf numFmtId="0" fontId="19" fillId="3" borderId="71" xfId="0" applyFont="1" applyFill="1" applyBorder="1" applyAlignment="1">
      <alignment horizontal="left" vertical="center"/>
    </xf>
    <xf numFmtId="0" fontId="0" fillId="0" borderId="0" xfId="0" applyAlignment="1">
      <alignment horizontal="left"/>
    </xf>
    <xf numFmtId="0" fontId="8" fillId="0" borderId="21" xfId="0" applyFont="1" applyBorder="1" applyAlignment="1">
      <alignment horizontal="left" vertical="center" wrapText="1"/>
    </xf>
    <xf numFmtId="0" fontId="8" fillId="16" borderId="21" xfId="0" applyFont="1" applyFill="1" applyBorder="1" applyAlignment="1">
      <alignment horizontal="center" vertical="center" wrapText="1"/>
    </xf>
    <xf numFmtId="0" fontId="0" fillId="0" borderId="21" xfId="0" applyFont="1" applyBorder="1" applyAlignment="1">
      <alignment horizontal="center" vertical="center" wrapText="1"/>
    </xf>
    <xf numFmtId="166" fontId="0" fillId="0" borderId="21" xfId="0" applyNumberFormat="1" applyFont="1" applyBorder="1" applyAlignment="1">
      <alignment horizontal="center" vertical="center" wrapText="1"/>
    </xf>
    <xf numFmtId="4" fontId="0" fillId="0" borderId="21" xfId="0" applyNumberFormat="1" applyFont="1" applyBorder="1" applyAlignment="1">
      <alignment horizontal="center" vertical="center" wrapText="1"/>
    </xf>
    <xf numFmtId="169" fontId="44" fillId="0" borderId="21" xfId="0" applyNumberFormat="1" applyFont="1" applyBorder="1" applyAlignment="1">
      <alignment horizontal="center" vertical="center" wrapText="1"/>
    </xf>
    <xf numFmtId="0" fontId="0" fillId="0" borderId="21" xfId="0" applyFont="1" applyBorder="1" applyAlignment="1">
      <alignment horizontal="left" vertical="center" wrapText="1"/>
    </xf>
    <xf numFmtId="0" fontId="0" fillId="16" borderId="21" xfId="0" applyFont="1" applyFill="1" applyBorder="1" applyAlignment="1">
      <alignment horizontal="center" vertical="center" wrapText="1"/>
    </xf>
    <xf numFmtId="166" fontId="44" fillId="0" borderId="21" xfId="0" applyNumberFormat="1" applyFont="1" applyBorder="1" applyAlignment="1">
      <alignment horizontal="center" vertical="center" wrapText="1"/>
    </xf>
    <xf numFmtId="0" fontId="0" fillId="16" borderId="62"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21" borderId="21" xfId="0" applyFont="1" applyFill="1" applyBorder="1" applyAlignment="1">
      <alignment horizontal="center" vertical="center" wrapText="1"/>
    </xf>
    <xf numFmtId="0" fontId="0" fillId="0" borderId="21" xfId="0" applyFont="1" applyFill="1" applyBorder="1" applyAlignment="1">
      <alignment horizontal="center" vertical="center" wrapText="1"/>
    </xf>
    <xf numFmtId="4" fontId="0" fillId="0" borderId="21" xfId="0" applyNumberFormat="1" applyFont="1" applyFill="1" applyBorder="1" applyAlignment="1">
      <alignment horizontal="center" vertical="center" wrapText="1"/>
    </xf>
    <xf numFmtId="2" fontId="0" fillId="0" borderId="21" xfId="0" applyNumberFormat="1" applyFont="1" applyFill="1" applyBorder="1" applyAlignment="1">
      <alignment horizontal="center" vertical="center" wrapText="1"/>
    </xf>
    <xf numFmtId="3" fontId="0" fillId="0" borderId="21" xfId="0" applyNumberFormat="1" applyFont="1" applyBorder="1" applyAlignment="1">
      <alignment horizontal="center" vertical="center" wrapText="1"/>
    </xf>
    <xf numFmtId="10" fontId="0" fillId="0" borderId="21" xfId="0" applyNumberFormat="1" applyFont="1" applyBorder="1" applyAlignment="1">
      <alignment horizontal="center" vertical="center" wrapText="1"/>
    </xf>
    <xf numFmtId="0" fontId="0" fillId="0" borderId="2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7" xfId="0" applyFont="1" applyFill="1" applyBorder="1" applyAlignment="1">
      <alignment horizontal="center" vertical="center" wrapText="1"/>
    </xf>
    <xf numFmtId="9" fontId="0" fillId="0" borderId="21" xfId="10" applyFont="1" applyBorder="1" applyAlignment="1">
      <alignment horizontal="center" vertical="center" wrapText="1"/>
    </xf>
    <xf numFmtId="0" fontId="10" fillId="0" borderId="125" xfId="0" applyFont="1" applyBorder="1" applyAlignment="1">
      <alignment horizontal="left" vertical="center" wrapText="1"/>
    </xf>
    <xf numFmtId="0" fontId="18" fillId="6" borderId="56" xfId="0" applyFont="1" applyFill="1" applyBorder="1" applyAlignment="1">
      <alignment horizontal="left" vertical="center" wrapText="1"/>
    </xf>
    <xf numFmtId="2" fontId="0" fillId="0" borderId="21" xfId="0" applyNumberFormat="1" applyFont="1" applyBorder="1" applyAlignment="1">
      <alignment vertical="center" wrapText="1"/>
    </xf>
    <xf numFmtId="4" fontId="0" fillId="6" borderId="21" xfId="0" applyNumberFormat="1" applyFont="1" applyFill="1" applyBorder="1" applyAlignment="1">
      <alignment vertical="center" wrapText="1"/>
    </xf>
    <xf numFmtId="166" fontId="0" fillId="6" borderId="21" xfId="0" applyNumberFormat="1" applyFont="1" applyFill="1" applyBorder="1" applyAlignment="1">
      <alignment vertical="center" wrapText="1"/>
    </xf>
    <xf numFmtId="0" fontId="11" fillId="6" borderId="1" xfId="0" applyFont="1" applyFill="1" applyBorder="1" applyAlignment="1">
      <alignment vertical="center" wrapText="1"/>
    </xf>
    <xf numFmtId="9" fontId="0" fillId="0" borderId="21" xfId="10" applyFont="1" applyBorder="1" applyAlignment="1">
      <alignment vertical="center" wrapText="1"/>
    </xf>
    <xf numFmtId="0" fontId="8" fillId="6" borderId="52"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131" xfId="0" applyFont="1" applyFill="1" applyBorder="1" applyAlignment="1">
      <alignment horizontal="justify" vertical="center" wrapText="1"/>
    </xf>
    <xf numFmtId="0" fontId="0" fillId="0" borderId="61" xfId="0" applyFont="1" applyBorder="1" applyAlignment="1">
      <alignment vertical="center" wrapText="1"/>
    </xf>
    <xf numFmtId="0" fontId="0" fillId="0" borderId="132" xfId="0" applyFont="1" applyFill="1" applyBorder="1" applyAlignment="1">
      <alignment horizontal="justify" vertical="center" wrapText="1"/>
    </xf>
    <xf numFmtId="0" fontId="0" fillId="0" borderId="133" xfId="0" applyFont="1" applyFill="1" applyBorder="1" applyAlignment="1">
      <alignment horizontal="justify" vertical="center" wrapText="1"/>
    </xf>
    <xf numFmtId="0" fontId="28" fillId="0" borderId="21" xfId="0" applyFont="1" applyBorder="1" applyAlignment="1">
      <alignment horizontal="center" vertical="center" wrapText="1"/>
    </xf>
    <xf numFmtId="170" fontId="28" fillId="0" borderId="21" xfId="10" applyNumberFormat="1" applyFont="1" applyBorder="1" applyAlignment="1">
      <alignment horizontal="center" vertical="center" wrapText="1"/>
    </xf>
    <xf numFmtId="9" fontId="28" fillId="0" borderId="21" xfId="10" applyFont="1" applyBorder="1" applyAlignment="1">
      <alignment horizontal="center" vertical="center" wrapText="1"/>
    </xf>
    <xf numFmtId="0" fontId="0" fillId="21" borderId="21" xfId="0" applyFont="1" applyFill="1" applyBorder="1" applyAlignment="1">
      <alignment vertical="center" wrapText="1"/>
    </xf>
    <xf numFmtId="9" fontId="0" fillId="0" borderId="21" xfId="10" applyFont="1" applyFill="1" applyBorder="1" applyAlignment="1">
      <alignment vertical="center" wrapText="1"/>
    </xf>
    <xf numFmtId="9" fontId="0" fillId="0" borderId="21" xfId="10" applyFont="1" applyFill="1" applyBorder="1" applyAlignment="1">
      <alignment horizontal="center" vertical="center" wrapText="1"/>
    </xf>
    <xf numFmtId="0" fontId="28" fillId="0" borderId="21" xfId="10" applyNumberFormat="1" applyFont="1" applyFill="1" applyBorder="1" applyAlignment="1">
      <alignment horizontal="center" vertical="center" wrapText="1"/>
    </xf>
    <xf numFmtId="166" fontId="28" fillId="0" borderId="21" xfId="10" applyNumberFormat="1" applyFont="1" applyBorder="1" applyAlignment="1">
      <alignment horizontal="center" vertical="center" wrapText="1"/>
    </xf>
    <xf numFmtId="0" fontId="0" fillId="0" borderId="0" xfId="0" applyAlignment="1">
      <alignment wrapText="1"/>
    </xf>
    <xf numFmtId="49" fontId="14" fillId="16" borderId="61" xfId="0" applyNumberFormat="1" applyFont="1" applyFill="1" applyBorder="1" applyAlignment="1">
      <alignment vertical="center" wrapText="1"/>
    </xf>
    <xf numFmtId="0" fontId="0" fillId="0" borderId="21" xfId="0" applyFill="1" applyBorder="1" applyAlignment="1">
      <alignment wrapText="1"/>
    </xf>
    <xf numFmtId="4" fontId="0" fillId="0" borderId="21" xfId="0" applyNumberFormat="1" applyFont="1" applyFill="1" applyBorder="1" applyAlignment="1">
      <alignment vertical="center" wrapText="1"/>
    </xf>
    <xf numFmtId="4" fontId="0" fillId="0" borderId="21" xfId="0" quotePrefix="1" applyNumberFormat="1" applyFont="1" applyBorder="1" applyAlignment="1">
      <alignment vertical="center" wrapText="1"/>
    </xf>
    <xf numFmtId="168" fontId="0" fillId="0" borderId="21" xfId="9" applyNumberFormat="1" applyFont="1" applyBorder="1" applyAlignment="1">
      <alignment vertical="center" wrapText="1"/>
    </xf>
    <xf numFmtId="0" fontId="10" fillId="0" borderId="136" xfId="0" applyFont="1" applyBorder="1" applyAlignment="1">
      <alignment horizontal="right" vertical="center" wrapText="1"/>
    </xf>
    <xf numFmtId="0" fontId="18" fillId="6" borderId="1" xfId="0" applyFont="1" applyFill="1" applyBorder="1" applyAlignment="1">
      <alignment vertical="center" wrapText="1"/>
    </xf>
    <xf numFmtId="0" fontId="46" fillId="0" borderId="3" xfId="0" applyFont="1" applyFill="1" applyBorder="1" applyAlignment="1">
      <alignment horizontal="left" vertical="center" wrapText="1"/>
    </xf>
    <xf numFmtId="10" fontId="45" fillId="0" borderId="7" xfId="10" applyNumberFormat="1" applyFont="1" applyFill="1" applyBorder="1" applyAlignment="1">
      <alignment horizontal="center" vertical="center" wrapText="1"/>
    </xf>
    <xf numFmtId="9" fontId="45" fillId="0" borderId="1" xfId="10" applyFont="1" applyFill="1" applyBorder="1" applyAlignment="1">
      <alignment horizontal="center" vertical="center" wrapText="1"/>
    </xf>
    <xf numFmtId="0" fontId="10" fillId="0" borderId="60" xfId="0" applyFont="1" applyBorder="1" applyAlignment="1">
      <alignment horizontal="right" vertical="center" wrapText="1"/>
    </xf>
    <xf numFmtId="0" fontId="8" fillId="6" borderId="52" xfId="0" applyFont="1" applyFill="1" applyBorder="1" applyAlignment="1">
      <alignment vertical="center" wrapText="1"/>
    </xf>
    <xf numFmtId="0" fontId="0" fillId="0" borderId="52" xfId="0" applyFont="1" applyBorder="1" applyAlignment="1">
      <alignment vertical="center" wrapText="1"/>
    </xf>
    <xf numFmtId="0" fontId="0" fillId="0" borderId="26" xfId="0" applyBorder="1" applyAlignment="1">
      <alignment vertical="center" wrapText="1"/>
    </xf>
    <xf numFmtId="0" fontId="0" fillId="0" borderId="49" xfId="0" applyBorder="1" applyAlignment="1">
      <alignment vertical="center" wrapText="1"/>
    </xf>
    <xf numFmtId="0" fontId="10" fillId="0" borderId="125" xfId="0" applyFont="1" applyBorder="1" applyAlignment="1">
      <alignment horizontal="center" vertical="center" wrapText="1"/>
    </xf>
    <xf numFmtId="0" fontId="8" fillId="6" borderId="123" xfId="0" applyFont="1" applyFill="1" applyBorder="1" applyAlignment="1">
      <alignment horizontal="center" vertical="center" wrapText="1"/>
    </xf>
    <xf numFmtId="0" fontId="0" fillId="0" borderId="51" xfId="0" applyFont="1" applyBorder="1" applyAlignment="1">
      <alignment horizontal="center" vertical="center" wrapText="1"/>
    </xf>
    <xf numFmtId="0" fontId="10" fillId="0" borderId="0" xfId="0" applyFont="1" applyBorder="1" applyAlignment="1">
      <alignment horizontal="right" vertical="center" wrapText="1"/>
    </xf>
    <xf numFmtId="0" fontId="0" fillId="0" borderId="51" xfId="0" applyFont="1" applyBorder="1" applyAlignment="1">
      <alignment horizontal="left" vertical="center" wrapText="1"/>
    </xf>
    <xf numFmtId="0" fontId="0" fillId="0" borderId="51" xfId="0" applyFont="1" applyBorder="1" applyAlignment="1">
      <alignment horizontal="right" vertical="center" wrapText="1"/>
    </xf>
    <xf numFmtId="9" fontId="0" fillId="0" borderId="51" xfId="0" applyNumberFormat="1" applyFont="1" applyBorder="1" applyAlignment="1">
      <alignment horizontal="right" vertical="center" wrapText="1"/>
    </xf>
    <xf numFmtId="164" fontId="8" fillId="0" borderId="64" xfId="0" applyNumberFormat="1" applyFont="1" applyFill="1" applyBorder="1"/>
    <xf numFmtId="0" fontId="47" fillId="21" borderId="0" xfId="0" applyFont="1" applyFill="1"/>
    <xf numFmtId="0" fontId="0" fillId="16" borderId="21" xfId="0" applyFont="1" applyFill="1" applyBorder="1" applyAlignment="1">
      <alignment vertical="center" wrapText="1"/>
    </xf>
    <xf numFmtId="0" fontId="0" fillId="16" borderId="13" xfId="0" applyFill="1" applyBorder="1"/>
    <xf numFmtId="0" fontId="10" fillId="0" borderId="1" xfId="0" applyFont="1" applyBorder="1" applyAlignment="1">
      <alignment horizontal="left" vertical="center" wrapText="1"/>
    </xf>
    <xf numFmtId="0" fontId="10" fillId="0" borderId="60" xfId="0" applyFont="1" applyBorder="1" applyAlignment="1">
      <alignment horizontal="center" vertical="center" wrapText="1"/>
    </xf>
    <xf numFmtId="0" fontId="0" fillId="16" borderId="61"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8" fillId="16" borderId="61" xfId="0" applyFont="1" applyFill="1" applyBorder="1" applyAlignment="1">
      <alignment horizontal="center" vertical="center" wrapText="1"/>
    </xf>
    <xf numFmtId="0" fontId="8" fillId="16" borderId="26" xfId="0" applyFont="1" applyFill="1" applyBorder="1" applyAlignment="1">
      <alignment horizontal="center" vertical="center" wrapText="1"/>
    </xf>
    <xf numFmtId="0" fontId="0" fillId="16" borderId="61" xfId="0" applyFont="1" applyFill="1" applyBorder="1" applyAlignment="1">
      <alignment vertical="center" wrapText="1"/>
    </xf>
    <xf numFmtId="0" fontId="0" fillId="16" borderId="62" xfId="0" applyFont="1" applyFill="1" applyBorder="1" applyAlignment="1">
      <alignment vertical="center" wrapText="1"/>
    </xf>
    <xf numFmtId="0" fontId="0" fillId="16" borderId="26" xfId="0" applyFont="1" applyFill="1" applyBorder="1" applyAlignment="1">
      <alignment vertical="center" wrapText="1"/>
    </xf>
    <xf numFmtId="0" fontId="0" fillId="16" borderId="61" xfId="0" applyFont="1" applyFill="1" applyBorder="1" applyAlignment="1">
      <alignment horizontal="center" vertical="center" wrapText="1"/>
    </xf>
    <xf numFmtId="0" fontId="0" fillId="16" borderId="26" xfId="0" applyFont="1" applyFill="1" applyBorder="1" applyAlignment="1">
      <alignment horizontal="center" vertical="center" wrapText="1"/>
    </xf>
    <xf numFmtId="0" fontId="0" fillId="16" borderId="21" xfId="0" applyFont="1" applyFill="1" applyBorder="1" applyAlignment="1">
      <alignment vertical="center" wrapText="1"/>
    </xf>
    <xf numFmtId="0" fontId="0" fillId="0" borderId="52" xfId="0" applyFont="1" applyBorder="1" applyAlignment="1">
      <alignment vertical="center" wrapText="1"/>
    </xf>
    <xf numFmtId="0" fontId="0" fillId="0" borderId="49" xfId="0" applyFont="1" applyBorder="1" applyAlignment="1">
      <alignment vertical="center" wrapText="1"/>
    </xf>
    <xf numFmtId="0" fontId="10" fillId="0" borderId="52" xfId="0" applyFont="1" applyBorder="1" applyAlignment="1">
      <alignment horizontal="center" vertical="center" wrapText="1"/>
    </xf>
    <xf numFmtId="0" fontId="10" fillId="0" borderId="60" xfId="0" applyFont="1" applyBorder="1" applyAlignment="1">
      <alignment horizontal="left" vertical="center" wrapText="1"/>
    </xf>
    <xf numFmtId="0" fontId="10" fillId="0" borderId="125" xfId="0" applyFont="1" applyBorder="1" applyAlignment="1">
      <alignment horizontal="left" vertical="center" wrapText="1"/>
    </xf>
    <xf numFmtId="0" fontId="10" fillId="0" borderId="48" xfId="0" applyFont="1" applyBorder="1" applyAlignment="1">
      <alignment horizontal="left" vertical="center" wrapText="1"/>
    </xf>
    <xf numFmtId="0" fontId="10" fillId="0" borderId="10" xfId="0" applyFont="1" applyBorder="1" applyAlignment="1">
      <alignment horizontal="center"/>
    </xf>
    <xf numFmtId="0" fontId="10" fillId="0" borderId="17" xfId="0" applyFont="1" applyBorder="1" applyAlignment="1">
      <alignment horizontal="center"/>
    </xf>
    <xf numFmtId="49" fontId="34" fillId="0" borderId="1" xfId="0" applyNumberFormat="1" applyFont="1" applyFill="1" applyBorder="1" applyAlignment="1" applyProtection="1">
      <alignment horizontal="center" vertical="center" wrapText="1"/>
    </xf>
    <xf numFmtId="0" fontId="0" fillId="0" borderId="1" xfId="0" applyBorder="1" applyAlignment="1">
      <alignment horizontal="left" vertical="center" wrapText="1"/>
    </xf>
    <xf numFmtId="0" fontId="0" fillId="0" borderId="1" xfId="0" applyBorder="1"/>
    <xf numFmtId="49" fontId="34" fillId="0" borderId="1" xfId="0" applyNumberFormat="1" applyFont="1" applyFill="1" applyBorder="1" applyAlignment="1" applyProtection="1">
      <alignment vertical="center" wrapText="1"/>
    </xf>
    <xf numFmtId="0" fontId="0" fillId="0" borderId="1" xfId="0" applyBorder="1" applyAlignment="1">
      <alignment vertical="center" wrapText="1"/>
    </xf>
    <xf numFmtId="0" fontId="19" fillId="3" borderId="71" xfId="0" applyFont="1" applyFill="1" applyBorder="1" applyAlignment="1">
      <alignment horizontal="center" vertical="center"/>
    </xf>
    <xf numFmtId="0" fontId="19" fillId="3" borderId="72" xfId="0" applyFont="1" applyFill="1" applyBorder="1" applyAlignment="1">
      <alignment horizontal="center" vertical="center"/>
    </xf>
    <xf numFmtId="0" fontId="19" fillId="3" borderId="73" xfId="0" applyFont="1" applyFill="1" applyBorder="1" applyAlignment="1">
      <alignment horizontal="center" vertical="center"/>
    </xf>
    <xf numFmtId="0" fontId="19" fillId="3" borderId="74" xfId="0" applyFont="1" applyFill="1" applyBorder="1" applyAlignment="1">
      <alignment horizontal="center" vertical="center"/>
    </xf>
    <xf numFmtId="0" fontId="16" fillId="0" borderId="75" xfId="0" applyFont="1" applyBorder="1" applyAlignment="1">
      <alignment horizontal="center"/>
    </xf>
    <xf numFmtId="0" fontId="16" fillId="0" borderId="76" xfId="0" applyFont="1" applyBorder="1" applyAlignment="1">
      <alignment horizontal="center"/>
    </xf>
    <xf numFmtId="0" fontId="0" fillId="0" borderId="77" xfId="0" applyFont="1" applyBorder="1" applyAlignment="1">
      <alignment horizontal="center"/>
    </xf>
    <xf numFmtId="0" fontId="0" fillId="0" borderId="78" xfId="0" applyFont="1" applyBorder="1" applyAlignment="1">
      <alignment horizontal="center"/>
    </xf>
    <xf numFmtId="0" fontId="0" fillId="0" borderId="79" xfId="0" applyFont="1" applyBorder="1" applyAlignment="1">
      <alignment horizontal="center"/>
    </xf>
    <xf numFmtId="0" fontId="16" fillId="0" borderId="80" xfId="0" applyFont="1" applyBorder="1" applyAlignment="1">
      <alignment horizontal="center"/>
    </xf>
    <xf numFmtId="0" fontId="16" fillId="0" borderId="81" xfId="0" applyFont="1" applyBorder="1" applyAlignment="1">
      <alignment horizontal="center"/>
    </xf>
    <xf numFmtId="0" fontId="0" fillId="0" borderId="82" xfId="0" applyFont="1" applyBorder="1" applyAlignment="1">
      <alignment horizontal="center"/>
    </xf>
    <xf numFmtId="0" fontId="0" fillId="0" borderId="83" xfId="0" applyFont="1" applyBorder="1" applyAlignment="1">
      <alignment horizontal="center"/>
    </xf>
    <xf numFmtId="0" fontId="0" fillId="0" borderId="84" xfId="0" applyFont="1" applyBorder="1" applyAlignment="1">
      <alignment horizontal="center"/>
    </xf>
    <xf numFmtId="0" fontId="10" fillId="0" borderId="0" xfId="0" applyNumberFormat="1" applyFont="1" applyFill="1" applyBorder="1" applyAlignment="1" applyProtection="1">
      <alignment horizontal="center" vertical="center" wrapText="1"/>
      <protection locked="0"/>
    </xf>
    <xf numFmtId="0" fontId="18" fillId="5" borderId="18" xfId="0" applyFont="1" applyFill="1" applyBorder="1" applyAlignment="1">
      <alignment horizontal="center" vertical="center"/>
    </xf>
    <xf numFmtId="0" fontId="18" fillId="5" borderId="20" xfId="0" applyFont="1" applyFill="1" applyBorder="1" applyAlignment="1">
      <alignment horizontal="center" vertical="center"/>
    </xf>
    <xf numFmtId="165" fontId="8" fillId="0" borderId="18" xfId="0" applyNumberFormat="1" applyFont="1" applyFill="1" applyBorder="1"/>
    <xf numFmtId="165" fontId="8" fillId="0" borderId="20" xfId="0" applyNumberFormat="1" applyFont="1" applyFill="1" applyBorder="1"/>
    <xf numFmtId="164" fontId="8" fillId="0" borderId="18" xfId="0" applyNumberFormat="1" applyFont="1" applyFill="1" applyBorder="1"/>
    <xf numFmtId="164" fontId="8" fillId="0" borderId="20" xfId="0" applyNumberFormat="1" applyFont="1" applyFill="1" applyBorder="1"/>
    <xf numFmtId="164" fontId="18" fillId="3" borderId="18" xfId="0" applyNumberFormat="1" applyFont="1" applyFill="1" applyBorder="1" applyAlignment="1">
      <alignment horizontal="right"/>
    </xf>
    <xf numFmtId="164" fontId="18" fillId="3" borderId="20" xfId="0" applyNumberFormat="1" applyFont="1" applyFill="1" applyBorder="1" applyAlignment="1">
      <alignment horizontal="right"/>
    </xf>
    <xf numFmtId="165" fontId="18" fillId="3" borderId="18" xfId="0" applyNumberFormat="1" applyFont="1" applyFill="1" applyBorder="1"/>
    <xf numFmtId="165" fontId="18" fillId="3" borderId="20" xfId="0" applyNumberFormat="1" applyFont="1" applyFill="1" applyBorder="1"/>
    <xf numFmtId="164" fontId="8" fillId="0" borderId="18" xfId="0" applyNumberFormat="1" applyFont="1" applyBorder="1" applyAlignment="1">
      <alignment horizontal="right"/>
    </xf>
    <xf numFmtId="164" fontId="8" fillId="0" borderId="20" xfId="0" applyNumberFormat="1" applyFont="1" applyBorder="1" applyAlignment="1">
      <alignment horizontal="right"/>
    </xf>
    <xf numFmtId="0" fontId="19" fillId="3" borderId="64" xfId="0" applyFont="1" applyFill="1" applyBorder="1" applyAlignment="1">
      <alignment horizontal="center" vertical="center"/>
    </xf>
    <xf numFmtId="0" fontId="19" fillId="3" borderId="64"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18"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20" xfId="0" applyFont="1" applyFill="1" applyBorder="1" applyAlignment="1">
      <alignment horizontal="center" vertical="center"/>
    </xf>
    <xf numFmtId="0" fontId="19" fillId="3" borderId="65" xfId="0" applyFont="1" applyFill="1" applyBorder="1" applyAlignment="1">
      <alignment horizontal="center" vertical="center" wrapText="1"/>
    </xf>
    <xf numFmtId="0" fontId="19" fillId="3" borderId="66" xfId="0" applyFont="1" applyFill="1" applyBorder="1" applyAlignment="1">
      <alignment horizontal="center" vertical="center" wrapText="1"/>
    </xf>
    <xf numFmtId="0" fontId="19" fillId="3" borderId="68" xfId="0" applyFont="1" applyFill="1" applyBorder="1" applyAlignment="1">
      <alignment horizontal="center" vertical="center" wrapText="1"/>
    </xf>
    <xf numFmtId="0" fontId="19" fillId="3" borderId="69" xfId="0" applyFont="1" applyFill="1" applyBorder="1" applyAlignment="1">
      <alignment horizontal="center" vertical="center" wrapText="1"/>
    </xf>
    <xf numFmtId="0" fontId="19" fillId="3" borderId="67" xfId="0" applyFont="1" applyFill="1" applyBorder="1" applyAlignment="1">
      <alignment horizontal="center" vertical="center" wrapText="1"/>
    </xf>
    <xf numFmtId="0" fontId="19" fillId="3" borderId="70" xfId="0" applyFont="1" applyFill="1" applyBorder="1" applyAlignment="1">
      <alignment horizontal="center" vertical="center" wrapText="1"/>
    </xf>
    <xf numFmtId="0" fontId="0" fillId="16" borderId="61" xfId="0" applyFont="1" applyFill="1" applyBorder="1" applyAlignment="1">
      <alignment vertical="center" wrapText="1"/>
    </xf>
    <xf numFmtId="0" fontId="0" fillId="16" borderId="26" xfId="0" applyFont="1" applyFill="1" applyBorder="1" applyAlignment="1">
      <alignment vertical="center" wrapText="1"/>
    </xf>
    <xf numFmtId="0" fontId="0" fillId="16" borderId="61"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8" fillId="16" borderId="61" xfId="0" applyFont="1" applyFill="1" applyBorder="1" applyAlignment="1">
      <alignment horizontal="center" vertical="center" wrapText="1"/>
    </xf>
    <xf numFmtId="0" fontId="8" fillId="16" borderId="26" xfId="0" applyFont="1" applyFill="1" applyBorder="1" applyAlignment="1">
      <alignment horizontal="center" vertical="center" wrapText="1"/>
    </xf>
    <xf numFmtId="0" fontId="0" fillId="16" borderId="62" xfId="0" applyFont="1" applyFill="1" applyBorder="1" applyAlignment="1">
      <alignment vertical="center" wrapText="1"/>
    </xf>
    <xf numFmtId="0" fontId="0" fillId="16" borderId="61" xfId="0" applyFont="1" applyFill="1" applyBorder="1" applyAlignment="1">
      <alignment horizontal="center" vertical="center" wrapText="1"/>
    </xf>
    <xf numFmtId="0" fontId="0" fillId="16" borderId="26" xfId="0" applyFont="1" applyFill="1" applyBorder="1" applyAlignment="1">
      <alignment horizontal="center" vertical="center" wrapText="1"/>
    </xf>
    <xf numFmtId="0" fontId="10" fillId="0" borderId="60" xfId="0" applyFont="1" applyBorder="1" applyAlignment="1">
      <alignment horizontal="center" vertical="center" wrapText="1"/>
    </xf>
    <xf numFmtId="0" fontId="10" fillId="0" borderId="48" xfId="0" applyFont="1" applyBorder="1" applyAlignment="1">
      <alignment horizontal="center" vertical="center" wrapText="1"/>
    </xf>
    <xf numFmtId="0" fontId="0" fillId="16" borderId="62" xfId="0" applyFont="1" applyFill="1" applyBorder="1" applyAlignment="1">
      <alignment horizontal="left" vertical="center" wrapText="1"/>
    </xf>
    <xf numFmtId="0" fontId="18" fillId="3" borderId="21" xfId="0" applyFont="1" applyFill="1" applyBorder="1" applyAlignment="1">
      <alignment horizontal="center" vertical="center" wrapText="1"/>
    </xf>
    <xf numFmtId="0" fontId="8" fillId="16" borderId="62" xfId="0" applyFont="1" applyFill="1" applyBorder="1" applyAlignment="1">
      <alignment horizontal="center" vertical="center" wrapText="1"/>
    </xf>
    <xf numFmtId="0" fontId="18" fillId="3" borderId="52"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18" fillId="3" borderId="57" xfId="0" applyFont="1" applyFill="1" applyBorder="1" applyAlignment="1">
      <alignment horizontal="center" vertical="center" wrapText="1"/>
    </xf>
    <xf numFmtId="0" fontId="18" fillId="3" borderId="58"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8" fillId="3" borderId="59" xfId="0" applyFont="1" applyFill="1" applyBorder="1" applyAlignment="1">
      <alignment horizontal="center" vertical="center" wrapText="1"/>
    </xf>
    <xf numFmtId="0" fontId="18" fillId="3" borderId="107" xfId="0" applyFont="1" applyFill="1" applyBorder="1" applyAlignment="1">
      <alignment horizontal="center"/>
    </xf>
    <xf numFmtId="0" fontId="18" fillId="3" borderId="108" xfId="0" applyFont="1" applyFill="1" applyBorder="1" applyAlignment="1">
      <alignment horizontal="center"/>
    </xf>
    <xf numFmtId="0" fontId="18" fillId="3" borderId="90" xfId="0" applyFont="1" applyFill="1" applyBorder="1" applyAlignment="1">
      <alignment horizontal="center"/>
    </xf>
    <xf numFmtId="0" fontId="18" fillId="3" borderId="91" xfId="0" applyFont="1" applyFill="1" applyBorder="1" applyAlignment="1">
      <alignment horizontal="center"/>
    </xf>
    <xf numFmtId="0" fontId="18" fillId="3" borderId="92" xfId="0" applyFont="1" applyFill="1" applyBorder="1" applyAlignment="1">
      <alignment horizontal="center"/>
    </xf>
    <xf numFmtId="0" fontId="18" fillId="3" borderId="48" xfId="0" applyFont="1" applyFill="1" applyBorder="1" applyAlignment="1">
      <alignment horizontal="center" vertical="center" wrapText="1"/>
    </xf>
    <xf numFmtId="0" fontId="18" fillId="3"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6" xfId="0" applyFont="1" applyFill="1" applyBorder="1" applyAlignment="1">
      <alignment horizontal="center" vertical="center"/>
    </xf>
    <xf numFmtId="0" fontId="18" fillId="3" borderId="56" xfId="0" applyFont="1" applyFill="1" applyBorder="1" applyAlignment="1">
      <alignment horizontal="center" vertical="center" wrapText="1"/>
    </xf>
    <xf numFmtId="0" fontId="32" fillId="0" borderId="1" xfId="0" applyFont="1" applyFill="1" applyBorder="1" applyAlignment="1">
      <alignment horizontal="justify" vertical="center" wrapText="1"/>
    </xf>
    <xf numFmtId="0" fontId="32" fillId="0" borderId="105" xfId="0" applyFont="1" applyFill="1" applyBorder="1" applyAlignment="1">
      <alignment horizontal="left" vertical="center" wrapText="1"/>
    </xf>
    <xf numFmtId="0" fontId="32" fillId="0" borderId="104" xfId="0" applyFont="1" applyFill="1" applyBorder="1" applyAlignment="1">
      <alignment horizontal="left" vertical="center" wrapText="1"/>
    </xf>
    <xf numFmtId="0" fontId="18" fillId="3" borderId="104" xfId="0" applyFont="1" applyFill="1" applyBorder="1" applyAlignment="1">
      <alignment vertical="center" wrapText="1"/>
    </xf>
    <xf numFmtId="0" fontId="32" fillId="16" borderId="105" xfId="0" applyFont="1" applyFill="1" applyBorder="1" applyAlignment="1">
      <alignment horizontal="left" vertical="center" wrapText="1"/>
    </xf>
    <xf numFmtId="0" fontId="32" fillId="16" borderId="104" xfId="0" applyFont="1" applyFill="1" applyBorder="1" applyAlignment="1">
      <alignment horizontal="left" vertical="center" wrapText="1"/>
    </xf>
    <xf numFmtId="0" fontId="32" fillId="16" borderId="106"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6" borderId="40" xfId="0" applyFont="1" applyFill="1" applyBorder="1" applyAlignment="1">
      <alignment horizontal="left" vertical="center" wrapText="1"/>
    </xf>
    <xf numFmtId="0" fontId="32" fillId="6" borderId="42" xfId="0" applyFont="1" applyFill="1" applyBorder="1" applyAlignment="1">
      <alignment horizontal="left" vertical="center" wrapText="1"/>
    </xf>
    <xf numFmtId="0" fontId="32" fillId="6" borderId="43" xfId="0" applyFont="1" applyFill="1" applyBorder="1" applyAlignment="1">
      <alignment horizontal="left" vertical="center" wrapText="1"/>
    </xf>
    <xf numFmtId="0" fontId="32" fillId="16" borderId="102" xfId="0" applyFont="1" applyFill="1" applyBorder="1" applyAlignment="1">
      <alignment horizontal="left" vertical="center" wrapText="1"/>
    </xf>
    <xf numFmtId="0" fontId="32" fillId="16" borderId="103" xfId="0" applyFont="1" applyFill="1" applyBorder="1" applyAlignment="1">
      <alignment horizontal="left" vertical="center" wrapText="1"/>
    </xf>
    <xf numFmtId="0" fontId="29" fillId="3" borderId="44" xfId="0" applyFont="1" applyFill="1" applyBorder="1" applyAlignment="1">
      <alignment horizontal="center" wrapText="1"/>
    </xf>
    <xf numFmtId="0" fontId="29" fillId="3" borderId="45" xfId="0" applyFont="1" applyFill="1" applyBorder="1" applyAlignment="1">
      <alignment horizontal="center" wrapText="1"/>
    </xf>
    <xf numFmtId="0" fontId="29" fillId="3" borderId="46" xfId="0" applyFont="1" applyFill="1" applyBorder="1" applyAlignment="1">
      <alignment horizontal="center" wrapText="1"/>
    </xf>
    <xf numFmtId="0" fontId="32" fillId="0" borderId="1" xfId="0" applyFont="1" applyFill="1" applyBorder="1" applyAlignment="1">
      <alignment horizontal="left" vertical="center" wrapText="1"/>
    </xf>
    <xf numFmtId="0" fontId="32" fillId="16" borderId="1" xfId="0" applyFont="1" applyFill="1" applyBorder="1" applyAlignment="1">
      <alignment horizontal="left" vertical="center" wrapText="1"/>
    </xf>
    <xf numFmtId="0" fontId="26" fillId="3" borderId="18"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20" xfId="0" applyFont="1" applyFill="1" applyBorder="1" applyAlignment="1">
      <alignment horizontal="center" vertical="center"/>
    </xf>
    <xf numFmtId="0" fontId="29" fillId="3" borderId="18" xfId="0" applyFont="1" applyFill="1" applyBorder="1" applyAlignment="1">
      <alignment horizontal="center" vertical="top" wrapText="1"/>
    </xf>
    <xf numFmtId="0" fontId="29" fillId="3" borderId="19" xfId="0" applyFont="1" applyFill="1" applyBorder="1" applyAlignment="1">
      <alignment horizontal="center" vertical="top" wrapText="1"/>
    </xf>
    <xf numFmtId="0" fontId="29" fillId="3" borderId="20" xfId="0" applyFont="1" applyFill="1" applyBorder="1" applyAlignment="1">
      <alignment horizontal="center" vertical="top" wrapText="1"/>
    </xf>
    <xf numFmtId="0" fontId="29" fillId="3" borderId="18"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3" borderId="24" xfId="0" applyFont="1" applyFill="1" applyBorder="1" applyAlignment="1">
      <alignment horizontal="right" vertical="center" wrapText="1"/>
    </xf>
    <xf numFmtId="0" fontId="29" fillId="3" borderId="0" xfId="0" applyFont="1" applyFill="1" applyBorder="1" applyAlignment="1">
      <alignment horizontal="right" vertical="center" wrapText="1"/>
    </xf>
    <xf numFmtId="0" fontId="29" fillId="3" borderId="99" xfId="0" applyFont="1" applyFill="1" applyBorder="1" applyAlignment="1">
      <alignment horizontal="right" vertical="center" wrapText="1"/>
    </xf>
    <xf numFmtId="0" fontId="32" fillId="16" borderId="23" xfId="0" applyFont="1" applyFill="1" applyBorder="1" applyAlignment="1">
      <alignment horizontal="center" vertical="center" wrapText="1"/>
    </xf>
    <xf numFmtId="0" fontId="32" fillId="16" borderId="24" xfId="0" applyFont="1" applyFill="1" applyBorder="1" applyAlignment="1">
      <alignment horizontal="center" vertical="center" wrapText="1"/>
    </xf>
    <xf numFmtId="0" fontId="32" fillId="16" borderId="27" xfId="0" applyFont="1" applyFill="1" applyBorder="1" applyAlignment="1">
      <alignment horizontal="center" vertical="center" wrapText="1"/>
    </xf>
    <xf numFmtId="0" fontId="32" fillId="16" borderId="33" xfId="0" applyFont="1" applyFill="1" applyBorder="1" applyAlignment="1">
      <alignment horizontal="center" vertical="center" wrapText="1"/>
    </xf>
    <xf numFmtId="0" fontId="32" fillId="16" borderId="0" xfId="0" applyFont="1" applyFill="1" applyBorder="1" applyAlignment="1">
      <alignment horizontal="center" vertical="center" wrapText="1"/>
    </xf>
    <xf numFmtId="0" fontId="32" fillId="16" borderId="34" xfId="0" applyFont="1" applyFill="1" applyBorder="1" applyAlignment="1">
      <alignment horizontal="center" vertical="center" wrapText="1"/>
    </xf>
    <xf numFmtId="0" fontId="32" fillId="16" borderId="100" xfId="0" applyFont="1" applyFill="1" applyBorder="1" applyAlignment="1">
      <alignment horizontal="center" vertical="center" wrapText="1"/>
    </xf>
    <xf numFmtId="0" fontId="32" fillId="16" borderId="99" xfId="0" applyFont="1" applyFill="1" applyBorder="1" applyAlignment="1">
      <alignment horizontal="center" vertical="center" wrapText="1"/>
    </xf>
    <xf numFmtId="0" fontId="32" fillId="16" borderId="101" xfId="0" applyFont="1" applyFill="1" applyBorder="1" applyAlignment="1">
      <alignment horizontal="center" vertical="center" wrapText="1"/>
    </xf>
    <xf numFmtId="0" fontId="32" fillId="16" borderId="29" xfId="0" applyFont="1" applyFill="1" applyBorder="1" applyAlignment="1">
      <alignment horizontal="center" vertical="center" wrapText="1"/>
    </xf>
    <xf numFmtId="0" fontId="32" fillId="16" borderId="30" xfId="0" applyFont="1" applyFill="1" applyBorder="1" applyAlignment="1">
      <alignment horizontal="center" vertical="center" wrapText="1"/>
    </xf>
    <xf numFmtId="0" fontId="32" fillId="16" borderId="31" xfId="0" applyFont="1" applyFill="1" applyBorder="1" applyAlignment="1">
      <alignment horizontal="center" vertical="center" wrapText="1"/>
    </xf>
    <xf numFmtId="0" fontId="32" fillId="16" borderId="29" xfId="0" applyFont="1" applyFill="1" applyBorder="1" applyAlignment="1">
      <alignment horizontal="left" vertical="center" wrapText="1"/>
    </xf>
    <xf numFmtId="0" fontId="32" fillId="16" borderId="30" xfId="0" applyFont="1" applyFill="1" applyBorder="1" applyAlignment="1">
      <alignment horizontal="left" vertical="center" wrapText="1"/>
    </xf>
    <xf numFmtId="0" fontId="32" fillId="16" borderId="31" xfId="0" applyFont="1" applyFill="1" applyBorder="1" applyAlignment="1">
      <alignment horizontal="left" vertical="center" wrapText="1"/>
    </xf>
    <xf numFmtId="0" fontId="32" fillId="16" borderId="40" xfId="0" applyFont="1" applyFill="1" applyBorder="1" applyAlignment="1">
      <alignment horizontal="justify" vertical="center" wrapText="1"/>
    </xf>
    <xf numFmtId="0" fontId="32" fillId="16" borderId="42" xfId="0" applyFont="1" applyFill="1" applyBorder="1" applyAlignment="1">
      <alignment horizontal="justify" vertical="center" wrapText="1"/>
    </xf>
    <xf numFmtId="0" fontId="32" fillId="16" borderId="43" xfId="0" applyFont="1" applyFill="1" applyBorder="1" applyAlignment="1">
      <alignment horizontal="justify" vertical="center" wrapText="1"/>
    </xf>
    <xf numFmtId="0" fontId="30" fillId="16" borderId="23" xfId="0" applyFont="1" applyFill="1" applyBorder="1" applyAlignment="1">
      <alignment horizontal="left" vertical="center" wrapText="1"/>
    </xf>
    <xf numFmtId="0" fontId="30" fillId="16" borderId="24" xfId="0" applyFont="1" applyFill="1" applyBorder="1" applyAlignment="1">
      <alignment horizontal="left" vertical="center" wrapText="1"/>
    </xf>
    <xf numFmtId="0" fontId="30" fillId="16" borderId="25" xfId="0" applyFont="1" applyFill="1" applyBorder="1" applyAlignment="1">
      <alignment horizontal="left" vertical="center" wrapText="1"/>
    </xf>
    <xf numFmtId="0" fontId="32" fillId="16" borderId="25" xfId="0" applyFont="1" applyFill="1" applyBorder="1" applyAlignment="1">
      <alignment horizontal="center" vertical="center" wrapText="1"/>
    </xf>
    <xf numFmtId="0" fontId="29" fillId="3" borderId="23" xfId="0" applyFont="1" applyFill="1" applyBorder="1" applyAlignment="1">
      <alignment horizontal="right" vertical="center" wrapText="1"/>
    </xf>
    <xf numFmtId="0" fontId="29" fillId="3" borderId="25" xfId="0" applyFont="1" applyFill="1" applyBorder="1" applyAlignment="1">
      <alignment horizontal="right" vertical="center" wrapText="1"/>
    </xf>
    <xf numFmtId="0" fontId="32" fillId="16" borderId="23" xfId="0" applyFont="1" applyFill="1" applyBorder="1" applyAlignment="1">
      <alignment horizontal="left" vertical="center" wrapText="1"/>
    </xf>
    <xf numFmtId="0" fontId="32" fillId="16" borderId="24" xfId="0" applyFont="1" applyFill="1" applyBorder="1" applyAlignment="1">
      <alignment horizontal="left" vertical="center" wrapText="1"/>
    </xf>
    <xf numFmtId="0" fontId="32" fillId="16" borderId="25"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22" fillId="0" borderId="0" xfId="0" applyFont="1" applyBorder="1" applyAlignment="1">
      <alignment horizontal="center"/>
    </xf>
    <xf numFmtId="0" fontId="22" fillId="0" borderId="0" xfId="0" applyFont="1" applyBorder="1" applyAlignment="1">
      <alignment horizontal="right" vertical="center"/>
    </xf>
    <xf numFmtId="0" fontId="24" fillId="0" borderId="0" xfId="0" applyFont="1" applyBorder="1" applyAlignment="1">
      <alignment horizontal="center"/>
    </xf>
    <xf numFmtId="0" fontId="22" fillId="3" borderId="1" xfId="0" applyFont="1" applyFill="1" applyBorder="1" applyAlignment="1">
      <alignment horizontal="right" vertical="center"/>
    </xf>
    <xf numFmtId="0" fontId="23" fillId="0" borderId="0" xfId="0" applyFont="1" applyBorder="1" applyAlignment="1">
      <alignment horizontal="center"/>
    </xf>
    <xf numFmtId="0" fontId="10" fillId="0" borderId="7" xfId="0" applyFont="1" applyFill="1" applyBorder="1" applyAlignment="1">
      <alignment horizontal="left" vertical="center" wrapText="1"/>
    </xf>
    <xf numFmtId="0" fontId="10" fillId="0" borderId="97" xfId="0" applyFont="1" applyFill="1" applyBorder="1" applyAlignment="1">
      <alignment horizontal="left" vertical="center" wrapText="1"/>
    </xf>
    <xf numFmtId="0" fontId="10" fillId="0" borderId="7" xfId="0" applyFont="1" applyBorder="1" applyAlignment="1">
      <alignment vertical="center" wrapText="1"/>
    </xf>
    <xf numFmtId="0" fontId="10" fillId="0" borderId="120" xfId="0" applyFont="1" applyBorder="1" applyAlignment="1">
      <alignment vertical="center" wrapText="1"/>
    </xf>
    <xf numFmtId="164" fontId="18" fillId="3" borderId="18" xfId="0" applyNumberFormat="1" applyFont="1" applyFill="1" applyBorder="1"/>
    <xf numFmtId="164" fontId="18" fillId="3" borderId="20" xfId="0" applyNumberFormat="1" applyFont="1" applyFill="1" applyBorder="1"/>
    <xf numFmtId="0" fontId="19" fillId="3" borderId="70" xfId="0" applyFont="1" applyFill="1" applyBorder="1" applyAlignment="1">
      <alignment horizontal="center" vertical="center"/>
    </xf>
    <xf numFmtId="0" fontId="18" fillId="3" borderId="93" xfId="0" applyFont="1" applyFill="1" applyBorder="1" applyAlignment="1">
      <alignment horizontal="center"/>
    </xf>
    <xf numFmtId="0" fontId="18" fillId="3" borderId="94" xfId="0" applyFont="1" applyFill="1" applyBorder="1" applyAlignment="1">
      <alignment horizontal="center" vertical="center" wrapText="1"/>
    </xf>
    <xf numFmtId="0" fontId="18" fillId="3" borderId="95" xfId="0" applyFont="1" applyFill="1" applyBorder="1" applyAlignment="1">
      <alignment horizontal="center" vertical="center" wrapText="1"/>
    </xf>
    <xf numFmtId="0" fontId="18" fillId="3" borderId="26" xfId="0" applyFont="1" applyFill="1" applyBorder="1" applyAlignment="1">
      <alignment horizontal="center" vertical="center" wrapText="1"/>
    </xf>
    <xf numFmtId="0" fontId="32" fillId="16" borderId="13" xfId="0" applyFont="1" applyFill="1" applyBorder="1" applyAlignment="1">
      <alignment horizontal="left" vertical="center" wrapText="1"/>
    </xf>
    <xf numFmtId="0" fontId="32" fillId="16" borderId="0" xfId="0" applyFont="1" applyFill="1" applyBorder="1" applyAlignment="1">
      <alignment horizontal="left" vertical="center" wrapText="1"/>
    </xf>
    <xf numFmtId="0" fontId="32" fillId="16" borderId="11" xfId="0" applyFont="1" applyFill="1" applyBorder="1" applyAlignment="1">
      <alignment horizontal="left" vertical="center" wrapText="1"/>
    </xf>
    <xf numFmtId="0" fontId="32" fillId="0" borderId="2" xfId="0" applyFont="1" applyFill="1" applyBorder="1" applyAlignment="1">
      <alignment horizontal="justify" vertical="center" wrapText="1"/>
    </xf>
    <xf numFmtId="0" fontId="32" fillId="0" borderId="2" xfId="0" applyFont="1" applyFill="1" applyBorder="1" applyAlignment="1">
      <alignment horizontal="left" vertical="center" wrapText="1"/>
    </xf>
    <xf numFmtId="0" fontId="32" fillId="16" borderId="8" xfId="0" applyFont="1" applyFill="1" applyBorder="1" applyAlignment="1">
      <alignment horizontal="left" vertical="center" wrapText="1"/>
    </xf>
    <xf numFmtId="0" fontId="32" fillId="16" borderId="2" xfId="0" applyFont="1" applyFill="1" applyBorder="1" applyAlignment="1">
      <alignment horizontal="left" vertical="center" wrapText="1"/>
    </xf>
    <xf numFmtId="0" fontId="32" fillId="16" borderId="9" xfId="0" applyFont="1" applyFill="1" applyBorder="1" applyAlignment="1">
      <alignment horizontal="left" vertical="center" wrapText="1"/>
    </xf>
    <xf numFmtId="0" fontId="18" fillId="3" borderId="1" xfId="0" applyFont="1" applyFill="1" applyBorder="1" applyAlignment="1">
      <alignment vertical="center" wrapText="1"/>
    </xf>
    <xf numFmtId="0" fontId="32" fillId="16" borderId="36" xfId="0" applyFont="1" applyFill="1" applyBorder="1" applyAlignment="1">
      <alignment horizontal="justify" vertical="center" wrapText="1"/>
    </xf>
    <xf numFmtId="0" fontId="32" fillId="16" borderId="37" xfId="0" applyFont="1" applyFill="1" applyBorder="1" applyAlignment="1">
      <alignment horizontal="justify" vertical="center" wrapText="1"/>
    </xf>
    <xf numFmtId="0" fontId="30" fillId="6" borderId="23"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30" fillId="6" borderId="25" xfId="0" applyFont="1" applyFill="1" applyBorder="1" applyAlignment="1">
      <alignment horizontal="left" vertical="center" wrapText="1"/>
    </xf>
    <xf numFmtId="0" fontId="32" fillId="6" borderId="23"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2" fillId="6" borderId="25" xfId="0" applyFont="1" applyFill="1" applyBorder="1" applyAlignment="1">
      <alignment horizontal="center" vertical="center" wrapText="1"/>
    </xf>
    <xf numFmtId="0" fontId="32" fillId="6" borderId="23" xfId="0" applyFont="1" applyFill="1" applyBorder="1" applyAlignment="1">
      <alignment horizontal="left" vertical="center" wrapText="1"/>
    </xf>
    <xf numFmtId="0" fontId="32" fillId="6" borderId="24" xfId="0" applyFont="1" applyFill="1" applyBorder="1" applyAlignment="1">
      <alignment horizontal="left" vertical="center" wrapText="1"/>
    </xf>
    <xf numFmtId="0" fontId="32" fillId="6" borderId="25" xfId="0" applyFont="1" applyFill="1" applyBorder="1" applyAlignment="1">
      <alignment horizontal="left" vertical="center" wrapText="1"/>
    </xf>
    <xf numFmtId="0" fontId="29" fillId="3" borderId="109" xfId="0" applyFont="1" applyFill="1" applyBorder="1" applyAlignment="1">
      <alignment horizontal="center" wrapText="1"/>
    </xf>
    <xf numFmtId="0" fontId="29" fillId="3" borderId="103" xfId="0" applyFont="1" applyFill="1" applyBorder="1" applyAlignment="1">
      <alignment horizontal="center" wrapText="1"/>
    </xf>
    <xf numFmtId="0" fontId="29" fillId="3" borderId="110" xfId="0" applyFont="1" applyFill="1" applyBorder="1" applyAlignment="1">
      <alignment horizontal="center" wrapText="1"/>
    </xf>
    <xf numFmtId="0" fontId="32" fillId="6" borderId="112" xfId="0" applyFont="1" applyFill="1" applyBorder="1" applyAlignment="1">
      <alignment horizontal="justify" vertical="center" wrapText="1"/>
    </xf>
    <xf numFmtId="0" fontId="32" fillId="6" borderId="113" xfId="0" applyFont="1" applyFill="1" applyBorder="1" applyAlignment="1">
      <alignment horizontal="justify" vertical="center" wrapText="1"/>
    </xf>
    <xf numFmtId="0" fontId="32" fillId="6" borderId="114" xfId="0" applyFont="1" applyFill="1" applyBorder="1" applyAlignment="1">
      <alignment horizontal="justify" vertical="center" wrapText="1"/>
    </xf>
    <xf numFmtId="0" fontId="32" fillId="6" borderId="45" xfId="0" applyFont="1" applyFill="1" applyBorder="1" applyAlignment="1">
      <alignment horizontal="justify" vertical="center" wrapText="1"/>
    </xf>
    <xf numFmtId="0" fontId="32" fillId="6" borderId="115" xfId="0" applyFont="1" applyFill="1" applyBorder="1" applyAlignment="1">
      <alignment horizontal="justify" vertical="center" wrapText="1"/>
    </xf>
    <xf numFmtId="0" fontId="32" fillId="6" borderId="114" xfId="0" applyFont="1" applyFill="1" applyBorder="1" applyAlignment="1">
      <alignment horizontal="left" vertical="center" wrapText="1"/>
    </xf>
    <xf numFmtId="0" fontId="32" fillId="6" borderId="45" xfId="0" applyFont="1" applyFill="1" applyBorder="1" applyAlignment="1">
      <alignment horizontal="left" vertical="center" wrapText="1"/>
    </xf>
    <xf numFmtId="0" fontId="32" fillId="6" borderId="46" xfId="0" applyFont="1" applyFill="1" applyBorder="1" applyAlignment="1">
      <alignment horizontal="left" vertical="center" wrapText="1"/>
    </xf>
    <xf numFmtId="0" fontId="18" fillId="3" borderId="116" xfId="0" applyFont="1" applyFill="1" applyBorder="1" applyAlignment="1">
      <alignment vertical="center" wrapText="1"/>
    </xf>
    <xf numFmtId="0" fontId="18" fillId="3" borderId="117" xfId="0" applyFont="1" applyFill="1" applyBorder="1" applyAlignment="1">
      <alignment vertical="center" wrapText="1"/>
    </xf>
    <xf numFmtId="0" fontId="32" fillId="6" borderId="44" xfId="0" applyFont="1" applyFill="1" applyBorder="1" applyAlignment="1">
      <alignment horizontal="left" vertical="center" wrapText="1"/>
    </xf>
    <xf numFmtId="0" fontId="29" fillId="6" borderId="18"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9" fillId="6" borderId="24" xfId="0" applyFont="1" applyFill="1" applyBorder="1" applyAlignment="1">
      <alignment horizontal="right" vertical="center" wrapText="1"/>
    </xf>
    <xf numFmtId="0" fontId="29" fillId="6" borderId="0" xfId="0" applyFont="1" applyFill="1" applyBorder="1" applyAlignment="1">
      <alignment horizontal="right" vertical="center" wrapText="1"/>
    </xf>
    <xf numFmtId="0" fontId="29" fillId="6" borderId="99" xfId="0" applyFont="1" applyFill="1" applyBorder="1" applyAlignment="1">
      <alignment horizontal="right" vertical="center" wrapText="1"/>
    </xf>
    <xf numFmtId="0" fontId="32" fillId="6" borderId="27" xfId="0" applyFont="1" applyFill="1" applyBorder="1" applyAlignment="1">
      <alignment horizontal="center" vertical="center" wrapText="1"/>
    </xf>
    <xf numFmtId="0" fontId="32" fillId="6" borderId="33"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34" xfId="0" applyFont="1" applyFill="1" applyBorder="1" applyAlignment="1">
      <alignment horizontal="center" vertical="center" wrapText="1"/>
    </xf>
    <xf numFmtId="0" fontId="32" fillId="6" borderId="100" xfId="0" applyFont="1" applyFill="1" applyBorder="1" applyAlignment="1">
      <alignment horizontal="center" vertical="center" wrapText="1"/>
    </xf>
    <xf numFmtId="0" fontId="32" fillId="6" borderId="99" xfId="0" applyFont="1" applyFill="1" applyBorder="1" applyAlignment="1">
      <alignment horizontal="center" vertical="center" wrapText="1"/>
    </xf>
    <xf numFmtId="0" fontId="32" fillId="6" borderId="101" xfId="0" applyFont="1" applyFill="1" applyBorder="1" applyAlignment="1">
      <alignment horizontal="center" vertical="center" wrapText="1"/>
    </xf>
    <xf numFmtId="0" fontId="32" fillId="6" borderId="29" xfId="0" applyFont="1" applyFill="1" applyBorder="1" applyAlignment="1">
      <alignment horizontal="center" vertical="center" wrapText="1"/>
    </xf>
    <xf numFmtId="0" fontId="32" fillId="6" borderId="30" xfId="0" applyFont="1" applyFill="1" applyBorder="1" applyAlignment="1">
      <alignment horizontal="center" vertical="center" wrapText="1"/>
    </xf>
    <xf numFmtId="0" fontId="32" fillId="6" borderId="31" xfId="0" applyFont="1" applyFill="1" applyBorder="1" applyAlignment="1">
      <alignment horizontal="center" vertical="center" wrapText="1"/>
    </xf>
    <xf numFmtId="0" fontId="32" fillId="6" borderId="29" xfId="0" applyFont="1" applyFill="1" applyBorder="1" applyAlignment="1">
      <alignment horizontal="left" vertical="center" wrapText="1"/>
    </xf>
    <xf numFmtId="0" fontId="32" fillId="6" borderId="30" xfId="0" applyFont="1" applyFill="1" applyBorder="1" applyAlignment="1">
      <alignment horizontal="left" vertical="center" wrapText="1"/>
    </xf>
    <xf numFmtId="0" fontId="32" fillId="6" borderId="31" xfId="0" applyFont="1" applyFill="1" applyBorder="1" applyAlignment="1">
      <alignment horizontal="left" vertical="center" wrapText="1"/>
    </xf>
    <xf numFmtId="0" fontId="18" fillId="3" borderId="118" xfId="0" applyFont="1" applyFill="1" applyBorder="1" applyAlignment="1">
      <alignment horizontal="center"/>
    </xf>
    <xf numFmtId="0" fontId="18" fillId="3" borderId="119" xfId="0" applyFont="1" applyFill="1" applyBorder="1" applyAlignment="1">
      <alignment horizontal="center"/>
    </xf>
    <xf numFmtId="0" fontId="0" fillId="6" borderId="61" xfId="0" applyFont="1" applyFill="1" applyBorder="1" applyAlignment="1">
      <alignment horizontal="center" vertical="center" wrapText="1"/>
    </xf>
    <xf numFmtId="0" fontId="0" fillId="6" borderId="26"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0" fillId="6" borderId="61" xfId="0" applyFont="1" applyFill="1" applyBorder="1" applyAlignment="1">
      <alignment vertical="center" wrapText="1"/>
    </xf>
    <xf numFmtId="0" fontId="0" fillId="6" borderId="62" xfId="0" applyFont="1" applyFill="1" applyBorder="1" applyAlignment="1">
      <alignment vertical="center" wrapText="1"/>
    </xf>
    <xf numFmtId="0" fontId="0" fillId="6" borderId="26" xfId="0" applyFont="1" applyFill="1" applyBorder="1" applyAlignment="1">
      <alignment vertical="center" wrapText="1"/>
    </xf>
    <xf numFmtId="0" fontId="0" fillId="6" borderId="61" xfId="0" applyFill="1" applyBorder="1" applyAlignment="1">
      <alignment horizontal="center" vertical="center" wrapText="1"/>
    </xf>
    <xf numFmtId="0" fontId="0" fillId="6" borderId="62" xfId="0" applyFont="1" applyFill="1" applyBorder="1" applyAlignment="1">
      <alignment horizontal="center" vertical="center" wrapText="1"/>
    </xf>
    <xf numFmtId="0" fontId="8" fillId="6" borderId="62" xfId="0" applyFont="1" applyFill="1" applyBorder="1" applyAlignment="1">
      <alignment horizontal="center" vertical="center" wrapText="1"/>
    </xf>
    <xf numFmtId="0" fontId="32" fillId="16" borderId="4" xfId="0" applyFont="1" applyFill="1" applyBorder="1" applyAlignment="1">
      <alignment horizontal="justify" vertical="center" wrapText="1"/>
    </xf>
    <xf numFmtId="0" fontId="32" fillId="16" borderId="5" xfId="0" applyFont="1" applyFill="1" applyBorder="1" applyAlignment="1">
      <alignment horizontal="justify" vertical="center" wrapText="1"/>
    </xf>
    <xf numFmtId="0" fontId="32" fillId="16" borderId="3" xfId="0" applyFont="1" applyFill="1" applyBorder="1" applyAlignment="1">
      <alignment horizontal="justify" vertical="center" wrapText="1"/>
    </xf>
    <xf numFmtId="0" fontId="32" fillId="16" borderId="4" xfId="0" applyFont="1" applyFill="1" applyBorder="1" applyAlignment="1">
      <alignment horizontal="left" vertical="center" wrapText="1"/>
    </xf>
    <xf numFmtId="0" fontId="32" fillId="16" borderId="5" xfId="0" applyFont="1" applyFill="1" applyBorder="1" applyAlignment="1">
      <alignment horizontal="left" vertical="center" wrapText="1"/>
    </xf>
    <xf numFmtId="0" fontId="32" fillId="16" borderId="4" xfId="0" applyFont="1" applyFill="1" applyBorder="1" applyAlignment="1">
      <alignment horizontal="left" vertical="top" wrapText="1"/>
    </xf>
    <xf numFmtId="0" fontId="32" fillId="16" borderId="5" xfId="0" applyFont="1" applyFill="1" applyBorder="1" applyAlignment="1">
      <alignment horizontal="left" vertical="top" wrapText="1"/>
    </xf>
    <xf numFmtId="0" fontId="18" fillId="3" borderId="2" xfId="0" applyFont="1" applyFill="1" applyBorder="1" applyAlignment="1">
      <alignment vertical="center" wrapText="1"/>
    </xf>
    <xf numFmtId="0" fontId="32" fillId="16" borderId="40" xfId="0" applyFont="1" applyFill="1" applyBorder="1" applyAlignment="1">
      <alignment horizontal="left" vertical="center" wrapText="1"/>
    </xf>
    <xf numFmtId="0" fontId="32" fillId="16" borderId="42" xfId="0" applyFont="1" applyFill="1" applyBorder="1" applyAlignment="1">
      <alignment horizontal="left" vertical="center" wrapText="1"/>
    </xf>
    <xf numFmtId="0" fontId="32" fillId="16" borderId="43" xfId="0" applyFont="1" applyFill="1" applyBorder="1" applyAlignment="1">
      <alignment horizontal="left" vertical="center" wrapText="1"/>
    </xf>
    <xf numFmtId="0" fontId="32" fillId="16" borderId="33" xfId="0" applyFont="1" applyFill="1" applyBorder="1" applyAlignment="1">
      <alignment horizontal="left" vertical="center" wrapText="1"/>
    </xf>
    <xf numFmtId="0" fontId="10" fillId="0" borderId="9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7" xfId="0" applyFont="1" applyBorder="1" applyAlignment="1">
      <alignment horizontal="center" vertical="center" wrapText="1"/>
    </xf>
    <xf numFmtId="0" fontId="0" fillId="16" borderId="61" xfId="0" applyFill="1" applyBorder="1" applyAlignment="1">
      <alignment horizontal="left" vertical="center" wrapText="1"/>
    </xf>
    <xf numFmtId="0" fontId="0" fillId="16" borderId="61" xfId="0" applyFill="1" applyBorder="1" applyAlignment="1">
      <alignment vertical="center" wrapText="1"/>
    </xf>
    <xf numFmtId="0" fontId="32" fillId="16" borderId="10" xfId="0" applyFont="1" applyFill="1" applyBorder="1" applyAlignment="1">
      <alignment horizontal="left" vertical="center" wrapText="1"/>
    </xf>
    <xf numFmtId="0" fontId="32" fillId="16" borderId="15" xfId="0" applyFont="1" applyFill="1" applyBorder="1" applyAlignment="1">
      <alignment horizontal="left" vertical="center" wrapText="1"/>
    </xf>
    <xf numFmtId="0" fontId="0" fillId="16" borderId="10" xfId="0" applyFill="1" applyBorder="1" applyAlignment="1">
      <alignment horizontal="left" wrapText="1"/>
    </xf>
    <xf numFmtId="0" fontId="0" fillId="16" borderId="15" xfId="0" applyFill="1" applyBorder="1" applyAlignment="1">
      <alignment horizontal="left" wrapText="1"/>
    </xf>
    <xf numFmtId="0" fontId="0" fillId="16" borderId="0" xfId="0" applyFill="1" applyBorder="1" applyAlignment="1">
      <alignment horizontal="left" wrapText="1"/>
    </xf>
    <xf numFmtId="0" fontId="0" fillId="16" borderId="11" xfId="0" applyFill="1" applyBorder="1" applyAlignment="1">
      <alignment horizontal="left" wrapText="1"/>
    </xf>
    <xf numFmtId="0" fontId="32" fillId="0" borderId="2" xfId="0" applyFont="1" applyFill="1" applyBorder="1" applyAlignment="1">
      <alignment horizontal="left" vertical="top" wrapText="1"/>
    </xf>
    <xf numFmtId="0" fontId="32" fillId="0" borderId="8" xfId="0" applyFont="1" applyFill="1" applyBorder="1" applyAlignment="1">
      <alignment horizontal="left" vertical="center" wrapText="1"/>
    </xf>
    <xf numFmtId="14" fontId="36" fillId="16" borderId="64" xfId="0" applyNumberFormat="1" applyFont="1" applyFill="1" applyBorder="1" applyAlignment="1">
      <alignment horizontal="center" vertical="center"/>
    </xf>
    <xf numFmtId="0" fontId="36" fillId="16" borderId="64"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20" xfId="0" applyFont="1" applyFill="1" applyBorder="1" applyAlignment="1">
      <alignment horizontal="center" vertical="center"/>
    </xf>
    <xf numFmtId="0" fontId="40" fillId="16" borderId="23" xfId="0" applyFont="1" applyFill="1" applyBorder="1" applyAlignment="1">
      <alignment horizontal="left" vertical="center" wrapText="1"/>
    </xf>
    <xf numFmtId="0" fontId="40" fillId="16" borderId="24" xfId="0" applyFont="1" applyFill="1" applyBorder="1" applyAlignment="1">
      <alignment horizontal="left" vertical="center" wrapText="1"/>
    </xf>
    <xf numFmtId="0" fontId="40" fillId="16" borderId="25" xfId="0" applyFont="1" applyFill="1" applyBorder="1" applyAlignment="1">
      <alignment horizontal="left" vertical="center" wrapText="1"/>
    </xf>
    <xf numFmtId="0" fontId="35" fillId="0" borderId="0" xfId="0" applyFont="1" applyBorder="1" applyAlignment="1">
      <alignment horizontal="center"/>
    </xf>
    <xf numFmtId="0" fontId="35" fillId="0" borderId="0" xfId="0" applyFont="1" applyBorder="1" applyAlignment="1">
      <alignment horizontal="right" vertical="center"/>
    </xf>
    <xf numFmtId="0" fontId="37" fillId="0" borderId="0" xfId="0" applyFont="1" applyBorder="1" applyAlignment="1">
      <alignment horizontal="center"/>
    </xf>
    <xf numFmtId="0" fontId="35" fillId="3" borderId="1" xfId="0" applyFont="1" applyFill="1" applyBorder="1" applyAlignment="1">
      <alignment horizontal="right" vertical="center"/>
    </xf>
    <xf numFmtId="0" fontId="36" fillId="0" borderId="0" xfId="0" applyFont="1" applyBorder="1" applyAlignment="1">
      <alignment horizontal="center"/>
    </xf>
    <xf numFmtId="0" fontId="32" fillId="16" borderId="112" xfId="0" applyFont="1" applyFill="1" applyBorder="1" applyAlignment="1">
      <alignment horizontal="justify" vertical="center" wrapText="1"/>
    </xf>
    <xf numFmtId="0" fontId="32" fillId="16" borderId="113" xfId="0" applyFont="1" applyFill="1" applyBorder="1" applyAlignment="1">
      <alignment horizontal="justify" vertical="center" wrapText="1"/>
    </xf>
    <xf numFmtId="0" fontId="32" fillId="16" borderId="114" xfId="0" applyFont="1" applyFill="1" applyBorder="1" applyAlignment="1">
      <alignment horizontal="justify" vertical="center" wrapText="1"/>
    </xf>
    <xf numFmtId="0" fontId="32" fillId="16" borderId="45" xfId="0" applyFont="1" applyFill="1" applyBorder="1" applyAlignment="1">
      <alignment horizontal="justify" vertical="center" wrapText="1"/>
    </xf>
    <xf numFmtId="0" fontId="32" fillId="16" borderId="115" xfId="0" applyFont="1" applyFill="1" applyBorder="1" applyAlignment="1">
      <alignment horizontal="justify" vertical="center" wrapText="1"/>
    </xf>
    <xf numFmtId="0" fontId="32" fillId="16" borderId="114" xfId="0" applyFont="1" applyFill="1" applyBorder="1" applyAlignment="1">
      <alignment horizontal="left" vertical="center" wrapText="1"/>
    </xf>
    <xf numFmtId="0" fontId="32" fillId="16" borderId="45" xfId="0" applyFont="1" applyFill="1" applyBorder="1" applyAlignment="1">
      <alignment horizontal="left" vertical="center" wrapText="1"/>
    </xf>
    <xf numFmtId="0" fontId="32" fillId="16" borderId="46" xfId="0" applyFont="1" applyFill="1" applyBorder="1" applyAlignment="1">
      <alignment horizontal="left" vertical="center" wrapText="1"/>
    </xf>
    <xf numFmtId="0" fontId="19" fillId="3" borderId="116" xfId="0" applyFont="1" applyFill="1" applyBorder="1" applyAlignment="1">
      <alignment vertical="center" wrapText="1"/>
    </xf>
    <xf numFmtId="0" fontId="19" fillId="3" borderId="117" xfId="0" applyFont="1" applyFill="1" applyBorder="1" applyAlignment="1">
      <alignment vertical="center" wrapText="1"/>
    </xf>
    <xf numFmtId="0" fontId="32" fillId="16" borderId="44" xfId="0" applyFont="1" applyFill="1" applyBorder="1" applyAlignment="1">
      <alignment horizontal="left" vertical="center" wrapText="1"/>
    </xf>
    <xf numFmtId="0" fontId="19" fillId="3" borderId="107" xfId="0" applyFont="1" applyFill="1" applyBorder="1" applyAlignment="1">
      <alignment horizontal="center"/>
    </xf>
    <xf numFmtId="0" fontId="19" fillId="3" borderId="108" xfId="0" applyFont="1" applyFill="1" applyBorder="1" applyAlignment="1">
      <alignment horizontal="center"/>
    </xf>
    <xf numFmtId="0" fontId="19" fillId="3" borderId="118" xfId="0" applyFont="1" applyFill="1" applyBorder="1" applyAlignment="1">
      <alignment horizontal="center"/>
    </xf>
    <xf numFmtId="0" fontId="19" fillId="3" borderId="119" xfId="0" applyFont="1" applyFill="1" applyBorder="1" applyAlignment="1">
      <alignment horizontal="center"/>
    </xf>
    <xf numFmtId="0" fontId="19" fillId="3" borderId="48" xfId="0" applyFont="1" applyFill="1" applyBorder="1" applyAlignment="1">
      <alignment horizontal="center" vertical="center" wrapText="1"/>
    </xf>
    <xf numFmtId="0" fontId="19" fillId="3" borderId="51"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6" xfId="0" applyFont="1" applyFill="1" applyBorder="1" applyAlignment="1">
      <alignment horizontal="center" vertical="center"/>
    </xf>
    <xf numFmtId="0" fontId="19" fillId="3" borderId="52" xfId="0" applyFont="1" applyFill="1" applyBorder="1" applyAlignment="1">
      <alignment horizontal="center" vertical="center" wrapText="1"/>
    </xf>
    <xf numFmtId="0" fontId="19" fillId="3" borderId="56" xfId="0" applyFont="1" applyFill="1" applyBorder="1" applyAlignment="1">
      <alignment horizontal="center" vertical="center" wrapText="1"/>
    </xf>
    <xf numFmtId="0" fontId="19" fillId="3" borderId="53" xfId="0" applyFont="1" applyFill="1" applyBorder="1" applyAlignment="1">
      <alignment horizontal="center" vertical="center" wrapText="1"/>
    </xf>
    <xf numFmtId="0" fontId="19" fillId="3" borderId="54" xfId="0" applyFont="1" applyFill="1" applyBorder="1" applyAlignment="1">
      <alignment horizontal="center" vertical="center" wrapText="1"/>
    </xf>
    <xf numFmtId="0" fontId="19" fillId="3" borderId="57" xfId="0" applyFont="1" applyFill="1" applyBorder="1" applyAlignment="1">
      <alignment horizontal="center" vertical="center" wrapText="1"/>
    </xf>
    <xf numFmtId="0" fontId="19" fillId="3" borderId="58" xfId="0" applyFont="1" applyFill="1" applyBorder="1" applyAlignment="1">
      <alignment horizontal="center" vertical="center" wrapText="1"/>
    </xf>
    <xf numFmtId="0" fontId="11" fillId="16" borderId="61" xfId="0" applyFont="1" applyFill="1" applyBorder="1" applyAlignment="1">
      <alignment horizontal="center" vertical="center" wrapText="1"/>
    </xf>
    <xf numFmtId="0" fontId="11" fillId="16" borderId="26" xfId="0" applyFont="1" applyFill="1" applyBorder="1" applyAlignment="1">
      <alignment horizontal="center" vertical="center" wrapText="1"/>
    </xf>
    <xf numFmtId="0" fontId="20" fillId="16" borderId="61" xfId="0" applyFont="1" applyFill="1" applyBorder="1" applyAlignment="1">
      <alignment horizontal="center" vertical="center" wrapText="1"/>
    </xf>
    <xf numFmtId="0" fontId="20" fillId="16" borderId="26" xfId="0" applyFont="1" applyFill="1" applyBorder="1" applyAlignment="1">
      <alignment horizontal="center" vertical="center" wrapText="1"/>
    </xf>
    <xf numFmtId="0" fontId="11" fillId="16" borderId="61" xfId="0" applyFont="1" applyFill="1" applyBorder="1" applyAlignment="1">
      <alignment vertical="center" wrapText="1"/>
    </xf>
    <xf numFmtId="0" fontId="11" fillId="16" borderId="62" xfId="0" applyFont="1" applyFill="1" applyBorder="1" applyAlignment="1">
      <alignment vertical="center" wrapText="1"/>
    </xf>
    <xf numFmtId="0" fontId="11" fillId="16" borderId="26" xfId="0" applyFont="1" applyFill="1" applyBorder="1" applyAlignment="1">
      <alignment vertical="center" wrapText="1"/>
    </xf>
    <xf numFmtId="0" fontId="11" fillId="16" borderId="61" xfId="0" applyFont="1" applyFill="1" applyBorder="1" applyAlignment="1">
      <alignment horizontal="left" vertical="center" wrapText="1"/>
    </xf>
    <xf numFmtId="0" fontId="11" fillId="16" borderId="26" xfId="0" applyFont="1" applyFill="1" applyBorder="1" applyAlignment="1">
      <alignment horizontal="left" vertical="center" wrapText="1"/>
    </xf>
    <xf numFmtId="0" fontId="20" fillId="16" borderId="62" xfId="0" applyFont="1" applyFill="1" applyBorder="1" applyAlignment="1">
      <alignment horizontal="center" vertical="center" wrapText="1"/>
    </xf>
    <xf numFmtId="0" fontId="19" fillId="3" borderId="55"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120" xfId="0" applyFont="1" applyBorder="1" applyAlignment="1">
      <alignment horizontal="center" vertical="center" wrapText="1"/>
    </xf>
    <xf numFmtId="0" fontId="11" fillId="16" borderId="4"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20" fillId="16" borderId="4" xfId="0" applyFont="1" applyFill="1" applyBorder="1" applyAlignment="1">
      <alignment horizontal="center" vertical="center" wrapText="1"/>
    </xf>
    <xf numFmtId="0" fontId="20" fillId="16" borderId="3" xfId="0" applyFont="1" applyFill="1" applyBorder="1" applyAlignment="1">
      <alignment horizontal="center" vertical="center" wrapText="1"/>
    </xf>
    <xf numFmtId="0" fontId="11" fillId="16" borderId="5" xfId="0" applyFont="1" applyFill="1" applyBorder="1" applyAlignment="1">
      <alignment horizontal="center" vertical="center" wrapText="1"/>
    </xf>
    <xf numFmtId="0" fontId="0" fillId="16" borderId="4" xfId="0" applyFont="1" applyFill="1" applyBorder="1" applyAlignment="1">
      <alignment horizontal="center" vertical="center" wrapText="1"/>
    </xf>
    <xf numFmtId="0" fontId="0" fillId="16" borderId="3" xfId="0" applyFont="1" applyFill="1" applyBorder="1" applyAlignment="1">
      <alignment horizontal="center" vertical="center" wrapText="1"/>
    </xf>
    <xf numFmtId="0" fontId="8" fillId="16" borderId="4" xfId="0" applyFont="1" applyFill="1" applyBorder="1" applyAlignment="1">
      <alignment horizontal="center" vertical="center" wrapText="1"/>
    </xf>
    <xf numFmtId="0" fontId="8" fillId="16" borderId="3" xfId="0" applyFont="1" applyFill="1" applyBorder="1" applyAlignment="1">
      <alignment horizontal="center" vertical="center" wrapText="1"/>
    </xf>
    <xf numFmtId="0" fontId="0" fillId="16" borderId="5" xfId="0" applyFont="1" applyFill="1" applyBorder="1" applyAlignment="1">
      <alignment horizontal="center" vertical="center" wrapText="1"/>
    </xf>
    <xf numFmtId="14" fontId="23" fillId="16" borderId="64" xfId="0" applyNumberFormat="1" applyFont="1" applyFill="1" applyBorder="1" applyAlignment="1">
      <alignment horizontal="center" vertical="center"/>
    </xf>
    <xf numFmtId="0" fontId="23" fillId="16" borderId="64" xfId="0" applyFont="1" applyFill="1" applyBorder="1" applyAlignment="1">
      <alignment horizontal="center" vertical="center"/>
    </xf>
    <xf numFmtId="0" fontId="0" fillId="0" borderId="77" xfId="0" applyBorder="1" applyAlignment="1">
      <alignment horizontal="center" wrapText="1"/>
    </xf>
    <xf numFmtId="0" fontId="32" fillId="0" borderId="112" xfId="0" applyFont="1" applyFill="1" applyBorder="1" applyAlignment="1">
      <alignment horizontal="justify" vertical="center" wrapText="1"/>
    </xf>
    <xf numFmtId="0" fontId="32" fillId="0" borderId="113" xfId="0" applyFont="1" applyFill="1" applyBorder="1" applyAlignment="1">
      <alignment horizontal="justify" vertical="center" wrapText="1"/>
    </xf>
    <xf numFmtId="0" fontId="32" fillId="0" borderId="114" xfId="0" applyFont="1" applyFill="1" applyBorder="1" applyAlignment="1">
      <alignment horizontal="justify" vertical="center" wrapText="1"/>
    </xf>
    <xf numFmtId="0" fontId="32" fillId="0" borderId="45" xfId="0" applyFont="1" applyFill="1" applyBorder="1" applyAlignment="1">
      <alignment horizontal="justify" vertical="center" wrapText="1"/>
    </xf>
    <xf numFmtId="0" fontId="32" fillId="0" borderId="115" xfId="0" applyFont="1" applyFill="1" applyBorder="1" applyAlignment="1">
      <alignment horizontal="justify" vertical="center" wrapText="1"/>
    </xf>
    <xf numFmtId="0" fontId="32" fillId="0" borderId="114" xfId="0" applyFont="1" applyFill="1" applyBorder="1" applyAlignment="1">
      <alignment horizontal="left" vertical="center" wrapText="1"/>
    </xf>
    <xf numFmtId="0" fontId="32" fillId="0" borderId="45" xfId="0" applyFont="1" applyFill="1" applyBorder="1" applyAlignment="1">
      <alignment horizontal="left" vertical="center" wrapText="1"/>
    </xf>
    <xf numFmtId="0" fontId="32" fillId="0" borderId="46" xfId="0" applyFont="1" applyFill="1" applyBorder="1" applyAlignment="1">
      <alignment horizontal="left" vertical="center" wrapText="1"/>
    </xf>
    <xf numFmtId="0" fontId="8" fillId="16" borderId="61" xfId="0" applyFont="1" applyFill="1" applyBorder="1" applyAlignment="1">
      <alignment horizontal="center" vertical="center"/>
    </xf>
    <xf numFmtId="0" fontId="8" fillId="16" borderId="26" xfId="0" applyFont="1" applyFill="1" applyBorder="1" applyAlignment="1">
      <alignment horizontal="center" vertical="center"/>
    </xf>
    <xf numFmtId="0" fontId="0" fillId="16" borderId="62" xfId="0" applyFont="1" applyFill="1" applyBorder="1" applyAlignment="1">
      <alignment horizontal="center" vertical="center" wrapText="1"/>
    </xf>
    <xf numFmtId="9" fontId="0" fillId="0" borderId="77" xfId="10" applyFont="1" applyBorder="1" applyAlignment="1">
      <alignment horizontal="center"/>
    </xf>
    <xf numFmtId="9" fontId="0" fillId="0" borderId="78" xfId="10" applyFont="1" applyBorder="1" applyAlignment="1">
      <alignment horizontal="center"/>
    </xf>
    <xf numFmtId="0" fontId="32" fillId="23" borderId="44" xfId="0" applyFont="1" applyFill="1" applyBorder="1" applyAlignment="1">
      <alignment horizontal="left" vertical="center" wrapText="1"/>
    </xf>
    <xf numFmtId="0" fontId="32" fillId="23" borderId="45" xfId="0" applyFont="1" applyFill="1" applyBorder="1" applyAlignment="1">
      <alignment horizontal="left" vertical="center" wrapText="1"/>
    </xf>
    <xf numFmtId="0" fontId="0" fillId="0" borderId="52" xfId="0" applyFont="1" applyBorder="1" applyAlignment="1">
      <alignment vertical="center" wrapText="1"/>
    </xf>
    <xf numFmtId="0" fontId="0" fillId="0" borderId="56" xfId="0" applyFont="1" applyBorder="1" applyAlignment="1">
      <alignment vertical="center" wrapText="1"/>
    </xf>
    <xf numFmtId="0" fontId="10" fillId="0" borderId="52" xfId="0" applyFont="1" applyBorder="1" applyAlignment="1">
      <alignment horizontal="right" vertical="center" wrapText="1"/>
    </xf>
    <xf numFmtId="0" fontId="10" fillId="0" borderId="49" xfId="0" applyFont="1" applyBorder="1" applyAlignment="1">
      <alignment horizontal="right" vertical="center" wrapText="1"/>
    </xf>
    <xf numFmtId="0" fontId="0" fillId="16" borderId="21" xfId="0" applyFont="1" applyFill="1" applyBorder="1" applyAlignment="1">
      <alignment horizontal="left" vertical="center" wrapText="1"/>
    </xf>
    <xf numFmtId="0" fontId="8" fillId="16" borderId="21" xfId="0" applyFont="1" applyFill="1" applyBorder="1" applyAlignment="1">
      <alignment horizontal="center" vertical="center" wrapText="1"/>
    </xf>
    <xf numFmtId="0" fontId="0" fillId="16" borderId="21" xfId="0" applyFont="1" applyFill="1" applyBorder="1" applyAlignment="1">
      <alignment vertical="center" wrapText="1"/>
    </xf>
    <xf numFmtId="0" fontId="10" fillId="0" borderId="52"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49" xfId="0" applyFont="1" applyBorder="1" applyAlignment="1">
      <alignment horizontal="center" vertical="center" wrapText="1"/>
    </xf>
    <xf numFmtId="0" fontId="0" fillId="0" borderId="62" xfId="0" applyBorder="1"/>
    <xf numFmtId="0" fontId="0" fillId="0" borderId="26" xfId="0" applyBorder="1"/>
    <xf numFmtId="0" fontId="10" fillId="0" borderId="60" xfId="0" applyFont="1" applyBorder="1" applyAlignment="1">
      <alignment horizontal="right" vertical="center" wrapText="1"/>
    </xf>
    <xf numFmtId="0" fontId="10" fillId="0" borderId="125" xfId="0" applyFont="1" applyBorder="1" applyAlignment="1">
      <alignment horizontal="right" vertical="center" wrapText="1"/>
    </xf>
    <xf numFmtId="0" fontId="10" fillId="0" borderId="48" xfId="0" applyFont="1" applyBorder="1" applyAlignment="1">
      <alignment horizontal="right" vertical="center" wrapText="1"/>
    </xf>
    <xf numFmtId="0" fontId="18" fillId="3" borderId="48" xfId="0" applyFont="1" applyFill="1" applyBorder="1" applyAlignment="1">
      <alignment horizontal="left" vertical="center" wrapText="1"/>
    </xf>
    <xf numFmtId="0" fontId="18" fillId="3" borderId="51" xfId="0" applyFont="1" applyFill="1" applyBorder="1" applyAlignment="1">
      <alignment horizontal="left" vertical="center" wrapText="1"/>
    </xf>
    <xf numFmtId="0" fontId="18" fillId="6" borderId="53" xfId="0" applyFont="1" applyFill="1" applyBorder="1" applyAlignment="1">
      <alignment horizontal="center" vertical="center" wrapText="1"/>
    </xf>
    <xf numFmtId="0" fontId="18" fillId="6" borderId="123" xfId="0" applyFont="1" applyFill="1" applyBorder="1" applyAlignment="1">
      <alignment horizontal="center" vertical="center" wrapText="1"/>
    </xf>
    <xf numFmtId="0" fontId="18" fillId="6" borderId="57" xfId="0" applyFont="1" applyFill="1" applyBorder="1" applyAlignment="1">
      <alignment horizontal="center" vertical="center" wrapText="1"/>
    </xf>
    <xf numFmtId="0" fontId="18" fillId="6" borderId="127" xfId="0" applyFont="1" applyFill="1" applyBorder="1" applyAlignment="1">
      <alignment horizontal="center" vertical="center" wrapText="1"/>
    </xf>
    <xf numFmtId="0" fontId="18" fillId="6" borderId="128" xfId="0" applyFont="1" applyFill="1" applyBorder="1" applyAlignment="1">
      <alignment horizontal="center" vertical="center" wrapText="1"/>
    </xf>
    <xf numFmtId="0" fontId="18" fillId="6" borderId="129" xfId="0" applyFont="1" applyFill="1" applyBorder="1" applyAlignment="1">
      <alignment horizontal="center" vertical="center" wrapText="1"/>
    </xf>
    <xf numFmtId="0" fontId="19" fillId="3" borderId="67" xfId="0" applyFont="1" applyFill="1" applyBorder="1" applyAlignment="1">
      <alignment horizontal="center" vertical="center"/>
    </xf>
    <xf numFmtId="0" fontId="18" fillId="0" borderId="60" xfId="0" applyFont="1" applyBorder="1" applyAlignment="1">
      <alignment horizontal="left" vertical="center" wrapText="1"/>
    </xf>
    <xf numFmtId="0" fontId="18" fillId="0" borderId="125" xfId="0" applyFont="1" applyBorder="1" applyAlignment="1">
      <alignment horizontal="left" vertical="center" wrapText="1"/>
    </xf>
    <xf numFmtId="0" fontId="18" fillId="0" borderId="48" xfId="0" applyFont="1" applyBorder="1" applyAlignment="1">
      <alignment horizontal="left" vertical="center" wrapText="1"/>
    </xf>
    <xf numFmtId="0" fontId="18" fillId="6" borderId="52" xfId="0" applyFont="1" applyFill="1" applyBorder="1" applyAlignment="1">
      <alignment horizontal="left" vertical="center" wrapText="1"/>
    </xf>
    <xf numFmtId="0" fontId="18" fillId="6" borderId="56" xfId="0" applyFont="1" applyFill="1" applyBorder="1" applyAlignment="1">
      <alignment horizontal="left" vertical="center" wrapText="1"/>
    </xf>
    <xf numFmtId="0" fontId="18" fillId="6" borderId="49" xfId="0" applyFont="1" applyFill="1" applyBorder="1" applyAlignment="1">
      <alignment horizontal="left" vertical="center" wrapText="1"/>
    </xf>
    <xf numFmtId="0" fontId="10" fillId="0" borderId="130" xfId="0" applyFont="1" applyBorder="1" applyAlignment="1">
      <alignment horizontal="left" vertical="center" wrapText="1"/>
    </xf>
    <xf numFmtId="0" fontId="18" fillId="6" borderId="90" xfId="0" applyFont="1" applyFill="1" applyBorder="1" applyAlignment="1">
      <alignment horizontal="left" vertical="center" wrapText="1"/>
    </xf>
    <xf numFmtId="0" fontId="18" fillId="0" borderId="60" xfId="0" applyFont="1" applyBorder="1" applyAlignment="1">
      <alignment horizontal="center" vertical="center" wrapText="1"/>
    </xf>
    <xf numFmtId="0" fontId="18" fillId="0" borderId="48" xfId="0" applyFont="1" applyBorder="1" applyAlignment="1">
      <alignment horizontal="center" vertical="center" wrapText="1"/>
    </xf>
    <xf numFmtId="0" fontId="18" fillId="6" borderId="52"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0" fillId="0" borderId="125" xfId="0" applyFont="1" applyBorder="1" applyAlignment="1">
      <alignment horizontal="center" vertical="center" wrapText="1"/>
    </xf>
    <xf numFmtId="0" fontId="18" fillId="6" borderId="56" xfId="0" applyFont="1" applyFill="1" applyBorder="1" applyAlignment="1">
      <alignment horizontal="center" vertical="center" wrapText="1"/>
    </xf>
    <xf numFmtId="0" fontId="10" fillId="0" borderId="130" xfId="0" applyFont="1" applyBorder="1" applyAlignment="1">
      <alignment horizontal="center" vertical="center" wrapText="1"/>
    </xf>
    <xf numFmtId="0" fontId="0" fillId="16" borderId="134" xfId="0" applyFont="1" applyFill="1" applyBorder="1" applyAlignment="1">
      <alignment horizontal="center" vertical="center" wrapText="1"/>
    </xf>
    <xf numFmtId="0" fontId="0" fillId="16" borderId="135"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3" borderId="89" xfId="0" applyFont="1" applyFill="1" applyBorder="1" applyAlignment="1">
      <alignment horizontal="center"/>
    </xf>
    <xf numFmtId="0" fontId="8" fillId="16" borderId="137" xfId="0" applyFont="1" applyFill="1" applyBorder="1" applyAlignment="1">
      <alignment horizontal="center" vertical="center" wrapText="1"/>
    </xf>
    <xf numFmtId="0" fontId="8" fillId="16" borderId="138" xfId="0" applyFont="1" applyFill="1" applyBorder="1" applyAlignment="1">
      <alignment horizontal="center" vertical="center" wrapText="1"/>
    </xf>
    <xf numFmtId="0" fontId="8" fillId="16" borderId="134" xfId="0" applyFont="1" applyFill="1" applyBorder="1" applyAlignment="1">
      <alignment horizontal="center" vertical="center" wrapText="1"/>
    </xf>
    <xf numFmtId="0" fontId="8" fillId="16" borderId="135" xfId="0" applyFont="1" applyFill="1" applyBorder="1" applyAlignment="1">
      <alignment horizontal="center" vertical="center" wrapText="1"/>
    </xf>
    <xf numFmtId="0" fontId="0" fillId="16" borderId="139" xfId="0" applyFont="1" applyFill="1" applyBorder="1" applyAlignment="1">
      <alignment horizontal="center" vertical="center" wrapText="1"/>
    </xf>
    <xf numFmtId="0" fontId="8" fillId="16" borderId="134" xfId="0" applyFont="1" applyFill="1" applyBorder="1" applyAlignment="1">
      <alignment horizontal="left" vertical="center" wrapText="1"/>
    </xf>
    <xf numFmtId="0" fontId="8" fillId="16" borderId="135" xfId="0" applyFont="1" applyFill="1" applyBorder="1" applyAlignment="1">
      <alignment horizontal="left" vertical="center" wrapText="1"/>
    </xf>
    <xf numFmtId="0" fontId="8" fillId="6" borderId="53" xfId="0" applyFont="1" applyFill="1" applyBorder="1" applyAlignment="1">
      <alignment horizontal="center" vertical="center" wrapText="1"/>
    </xf>
    <xf numFmtId="0" fontId="8" fillId="6" borderId="57" xfId="0" applyFont="1" applyFill="1" applyBorder="1" applyAlignment="1">
      <alignment horizontal="center" vertical="center" wrapText="1"/>
    </xf>
    <xf numFmtId="0" fontId="8" fillId="6" borderId="52" xfId="0" applyFont="1" applyFill="1" applyBorder="1" applyAlignment="1">
      <alignment horizontal="center" vertical="center" wrapText="1"/>
    </xf>
    <xf numFmtId="0" fontId="8" fillId="6" borderId="56" xfId="0" applyFont="1" applyFill="1" applyBorder="1" applyAlignment="1">
      <alignment horizontal="center" vertical="center" wrapText="1"/>
    </xf>
    <xf numFmtId="0" fontId="8" fillId="6" borderId="49" xfId="0" applyFont="1" applyFill="1" applyBorder="1" applyAlignment="1">
      <alignment horizontal="center" vertical="center" wrapText="1"/>
    </xf>
    <xf numFmtId="0" fontId="10" fillId="0" borderId="55" xfId="0" applyFont="1" applyBorder="1" applyAlignment="1">
      <alignment horizontal="right" vertical="center" wrapText="1"/>
    </xf>
    <xf numFmtId="0" fontId="10" fillId="0" borderId="0" xfId="0" applyFont="1" applyBorder="1" applyAlignment="1">
      <alignment horizontal="right" vertical="center" wrapText="1"/>
    </xf>
    <xf numFmtId="0" fontId="10" fillId="0" borderId="59" xfId="0" applyFont="1" applyBorder="1" applyAlignment="1">
      <alignment horizontal="right" vertical="center" wrapText="1"/>
    </xf>
    <xf numFmtId="0" fontId="10" fillId="0" borderId="123" xfId="0" applyFont="1" applyBorder="1" applyAlignment="1">
      <alignment horizontal="right" vertical="center" wrapText="1"/>
    </xf>
    <xf numFmtId="0" fontId="10" fillId="0" borderId="57" xfId="0" applyFont="1" applyBorder="1" applyAlignment="1">
      <alignment horizontal="right" vertical="center" wrapText="1"/>
    </xf>
    <xf numFmtId="0" fontId="0" fillId="0" borderId="140" xfId="0" applyFont="1" applyBorder="1" applyAlignment="1">
      <alignment vertical="center" wrapText="1"/>
    </xf>
    <xf numFmtId="3" fontId="0" fillId="0" borderId="21" xfId="0" applyNumberFormat="1" applyBorder="1" applyAlignment="1">
      <alignment vertical="center" wrapText="1"/>
    </xf>
    <xf numFmtId="9" fontId="0" fillId="0" borderId="21" xfId="0" applyNumberFormat="1" applyFont="1" applyFill="1" applyBorder="1" applyAlignment="1">
      <alignment horizontal="left" vertical="center" wrapText="1"/>
    </xf>
    <xf numFmtId="0" fontId="10" fillId="0" borderId="141" xfId="0" applyFont="1" applyBorder="1" applyAlignment="1">
      <alignment horizontal="center" vertical="center" wrapText="1"/>
    </xf>
    <xf numFmtId="0" fontId="18" fillId="6" borderId="142" xfId="0" applyFont="1" applyFill="1" applyBorder="1" applyAlignment="1">
      <alignment horizontal="center" vertical="center" wrapText="1"/>
    </xf>
    <xf numFmtId="0" fontId="0" fillId="0" borderId="58" xfId="0" applyFont="1" applyBorder="1" applyAlignment="1">
      <alignment vertical="center" wrapText="1"/>
    </xf>
    <xf numFmtId="0" fontId="10" fillId="0" borderId="140" xfId="0" applyFont="1" applyBorder="1" applyAlignment="1">
      <alignment horizontal="center" vertical="center" wrapText="1"/>
    </xf>
    <xf numFmtId="0" fontId="18" fillId="6" borderId="140" xfId="0" applyFont="1" applyFill="1" applyBorder="1" applyAlignment="1">
      <alignment horizontal="center" vertical="center" wrapText="1"/>
    </xf>
    <xf numFmtId="0" fontId="10" fillId="0" borderId="96"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3" fillId="0" borderId="60" xfId="0" applyFont="1" applyBorder="1" applyAlignment="1">
      <alignment horizontal="left" vertical="center" wrapText="1"/>
    </xf>
    <xf numFmtId="0" fontId="13" fillId="0" borderId="6" xfId="0" applyFont="1" applyBorder="1" applyAlignment="1">
      <alignment horizontal="center" vertical="center" wrapText="1"/>
    </xf>
    <xf numFmtId="0" fontId="10" fillId="0" borderId="141" xfId="0" applyFont="1" applyBorder="1" applyAlignment="1">
      <alignment horizontal="center" vertical="center" wrapText="1"/>
    </xf>
    <xf numFmtId="164" fontId="8" fillId="3" borderId="64" xfId="0" applyNumberFormat="1" applyFont="1" applyFill="1" applyBorder="1"/>
  </cellXfs>
  <cellStyles count="13">
    <cellStyle name="Millares" xfId="9" builtinId="3"/>
    <cellStyle name="Moneda 2" xfId="11"/>
    <cellStyle name="Normal" xfId="0" builtinId="0"/>
    <cellStyle name="Normal 2" xfId="1"/>
    <cellStyle name="Normal 2 2" xfId="2"/>
    <cellStyle name="Normal 2 2 2" xfId="7"/>
    <cellStyle name="Normal 3" xfId="5"/>
    <cellStyle name="Normal 3 2" xfId="6"/>
    <cellStyle name="Normal 3 2 2" xfId="8"/>
    <cellStyle name="Normal 4" xfId="12"/>
    <cellStyle name="Porcentaje" xfId="10" builtinId="5"/>
    <cellStyle name="Título 4" xfId="3"/>
    <cellStyle name="Título 5" xfId="4"/>
  </cellStyles>
  <dxfs count="0"/>
  <tableStyles count="0" defaultTableStyle="TableStyleMedium2" defaultPivotStyle="PivotStyleLight16"/>
  <colors>
    <mruColors>
      <color rgb="FFDDDDDD"/>
      <color rgb="FFCCFFCC"/>
      <color rgb="FF0066FF"/>
      <color rgb="FF66FF33"/>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1</xdr:col>
      <xdr:colOff>1458648</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43188" cy="805235"/>
        </a:xfrm>
        <a:prstGeom prst="rect">
          <a:avLst/>
        </a:prstGeom>
        <a:ln w="12700">
          <a:miter lim="400000"/>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164646</xdr:colOff>
      <xdr:row>5</xdr:row>
      <xdr:rowOff>33710</xdr:rowOff>
    </xdr:to>
    <xdr:pic>
      <xdr:nvPicPr>
        <xdr:cNvPr id="2" name="Haciendaescudo.pn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blip>
        <a:stretch>
          <a:fillRect/>
        </a:stretch>
      </xdr:blipFill>
      <xdr:spPr>
        <a:xfrm>
          <a:off x="73819" y="0"/>
          <a:ext cx="2650331" cy="805235"/>
        </a:xfrm>
        <a:prstGeom prst="rect">
          <a:avLst/>
        </a:prstGeom>
        <a:ln w="12700">
          <a:miter lim="400000"/>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1</xdr:col>
      <xdr:colOff>1154907</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43188" cy="805235"/>
        </a:xfrm>
        <a:prstGeom prst="rect">
          <a:avLst/>
        </a:prstGeom>
        <a:ln w="12700">
          <a:miter lim="400000"/>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1</xdr:col>
      <xdr:colOff>1400727</xdr:colOff>
      <xdr:row>5</xdr:row>
      <xdr:rowOff>33710</xdr:rowOff>
    </xdr:to>
    <xdr:pic>
      <xdr:nvPicPr>
        <xdr:cNvPr id="2" name="Haciendaescudo.pn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blip>
        <a:stretch>
          <a:fillRect/>
        </a:stretch>
      </xdr:blipFill>
      <xdr:spPr>
        <a:xfrm>
          <a:off x="73819" y="0"/>
          <a:ext cx="2631833" cy="805235"/>
        </a:xfrm>
        <a:prstGeom prst="rect">
          <a:avLst/>
        </a:prstGeom>
        <a:ln w="12700">
          <a:miter lim="400000"/>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1</xdr:col>
      <xdr:colOff>1400727</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31833" cy="805235"/>
        </a:xfrm>
        <a:prstGeom prst="rect">
          <a:avLst/>
        </a:prstGeom>
        <a:ln w="12700">
          <a:miter lim="400000"/>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135732</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43188" cy="805235"/>
        </a:xfrm>
        <a:prstGeom prst="rect">
          <a:avLst/>
        </a:prstGeom>
        <a:ln w="12700">
          <a:miter lim="400000"/>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135732</xdr:colOff>
      <xdr:row>5</xdr:row>
      <xdr:rowOff>33710</xdr:rowOff>
    </xdr:to>
    <xdr:pic>
      <xdr:nvPicPr>
        <xdr:cNvPr id="2" name="Haciendaescudo.pn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blip>
        <a:stretch>
          <a:fillRect/>
        </a:stretch>
      </xdr:blipFill>
      <xdr:spPr>
        <a:xfrm>
          <a:off x="73819" y="0"/>
          <a:ext cx="2643188" cy="805235"/>
        </a:xfrm>
        <a:prstGeom prst="rect">
          <a:avLst/>
        </a:prstGeom>
        <a:ln w="12700">
          <a:miter lim="400000"/>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135732</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43188" cy="805235"/>
        </a:xfrm>
        <a:prstGeom prst="rect">
          <a:avLst/>
        </a:prstGeom>
        <a:ln w="12700">
          <a:miter lim="400000"/>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135732</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43188" cy="805235"/>
        </a:xfrm>
        <a:prstGeom prst="rect">
          <a:avLst/>
        </a:prstGeom>
        <a:ln w="12700">
          <a:miter lim="400000"/>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135732</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43188" cy="805235"/>
        </a:xfrm>
        <a:prstGeom prst="rect">
          <a:avLst/>
        </a:prstGeom>
        <a:ln w="12700">
          <a:miter lim="400000"/>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135732</xdr:colOff>
      <xdr:row>5</xdr:row>
      <xdr:rowOff>33710</xdr:rowOff>
    </xdr:to>
    <xdr:pic>
      <xdr:nvPicPr>
        <xdr:cNvPr id="2" name="Haciendaescudo.png"/>
        <xdr:cNvPicPr/>
      </xdr:nvPicPr>
      <xdr:blipFill>
        <a:blip xmlns:r="http://schemas.openxmlformats.org/officeDocument/2006/relationships" r:embed="rId1" cstate="print">
          <a:extLst/>
        </a:blip>
        <a:stretch>
          <a:fillRect/>
        </a:stretch>
      </xdr:blipFill>
      <xdr:spPr>
        <a:xfrm>
          <a:off x="73819" y="0"/>
          <a:ext cx="2643188" cy="805235"/>
        </a:xfrm>
        <a:prstGeom prst="rect">
          <a:avLst/>
        </a:prstGeom>
        <a:ln w="12700">
          <a:miter lim="400000"/>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1</xdr:col>
      <xdr:colOff>1400727</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31833" cy="805235"/>
        </a:xfrm>
        <a:prstGeom prst="rect">
          <a:avLst/>
        </a:prstGeom>
        <a:ln w="12700">
          <a:miter lim="400000"/>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219075</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50331" cy="805235"/>
        </a:xfrm>
        <a:prstGeom prst="rect">
          <a:avLst/>
        </a:prstGeom>
        <a:ln w="12700">
          <a:miter lim="400000"/>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230982</xdr:colOff>
      <xdr:row>5</xdr:row>
      <xdr:rowOff>33710</xdr:rowOff>
    </xdr:to>
    <xdr:pic>
      <xdr:nvPicPr>
        <xdr:cNvPr id="2" name="Haciendaescudo.png"/>
        <xdr:cNvPicPr/>
      </xdr:nvPicPr>
      <xdr:blipFill>
        <a:blip xmlns:r="http://schemas.openxmlformats.org/officeDocument/2006/relationships" r:embed="rId1">
          <a:extLst/>
        </a:blip>
        <a:stretch>
          <a:fillRect/>
        </a:stretch>
      </xdr:blipFill>
      <xdr:spPr>
        <a:xfrm>
          <a:off x="73819" y="0"/>
          <a:ext cx="2650331" cy="805235"/>
        </a:xfrm>
        <a:prstGeom prst="rect">
          <a:avLst/>
        </a:prstGeom>
        <a:ln w="12700">
          <a:miter lim="400000"/>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1</xdr:col>
      <xdr:colOff>1536327</xdr:colOff>
      <xdr:row>4</xdr:row>
      <xdr:rowOff>213626</xdr:rowOff>
    </xdr:to>
    <xdr:pic>
      <xdr:nvPicPr>
        <xdr:cNvPr id="2" name="Haciendaescudo.png"/>
        <xdr:cNvPicPr/>
      </xdr:nvPicPr>
      <xdr:blipFill>
        <a:blip xmlns:r="http://schemas.openxmlformats.org/officeDocument/2006/relationships" r:embed="rId1">
          <a:extLst/>
        </a:blip>
        <a:stretch>
          <a:fillRect/>
        </a:stretch>
      </xdr:blipFill>
      <xdr:spPr>
        <a:xfrm>
          <a:off x="73819" y="0"/>
          <a:ext cx="2688431" cy="804176"/>
        </a:xfrm>
        <a:prstGeom prst="rect">
          <a:avLst/>
        </a:prstGeom>
        <a:ln w="12700">
          <a:miter lim="400000"/>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73819</xdr:colOff>
      <xdr:row>0</xdr:row>
      <xdr:rowOff>266700</xdr:rowOff>
    </xdr:from>
    <xdr:to>
      <xdr:col>3</xdr:col>
      <xdr:colOff>314325</xdr:colOff>
      <xdr:row>4</xdr:row>
      <xdr:rowOff>213626</xdr:rowOff>
    </xdr:to>
    <xdr:pic>
      <xdr:nvPicPr>
        <xdr:cNvPr id="2" name="Haciendaescudo.png"/>
        <xdr:cNvPicPr/>
      </xdr:nvPicPr>
      <xdr:blipFill>
        <a:blip xmlns:r="http://schemas.openxmlformats.org/officeDocument/2006/relationships" r:embed="rId1">
          <a:extLst/>
        </a:blip>
        <a:stretch>
          <a:fillRect/>
        </a:stretch>
      </xdr:blipFill>
      <xdr:spPr>
        <a:xfrm>
          <a:off x="721519" y="0"/>
          <a:ext cx="2650331" cy="804176"/>
        </a:xfrm>
        <a:prstGeom prst="rect">
          <a:avLst/>
        </a:prstGeom>
        <a:ln w="12700">
          <a:miter lim="400000"/>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GGGY/Downloads/Users/pc-pedro/Desktop/libro%20de%20formul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CIOD~1/AppData/Local/Temp/OBSERV.%20ING.%20MARIO%202.%20POA%202017%20Secretar&#237;a%20de%20Gobierno%20(22_Nov_2016)%20Obs%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dgar_Aguilar/AppData/Roaming/Microsoft/Excel/OBSERV.%20ING.%20MARIO%202.%20POA%202017%20Secretar&#237;a%20de%20Gobierno%20(22_Nov_2016)%20Obs%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xURG"/>
    </sheetNames>
    <sheetDataSet>
      <sheetData sheetId="0">
        <row r="1300">
          <cell r="O1300" t="str">
            <v>No aplica</v>
          </cell>
        </row>
        <row r="1301">
          <cell r="O1301" t="str">
            <v>12. Contribuir a mejorar el desempeño de la administración pública estatal y municipal</v>
          </cell>
        </row>
        <row r="1343">
          <cell r="T1343" t="str">
            <v>PA25. Fiscalía Especializada para la Investigación de Hechos de Corrupción</v>
          </cell>
        </row>
        <row r="1370">
          <cell r="O1370" t="str">
            <v>No aplica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RRF"/>
      <sheetName val="APES"/>
      <sheetName val="PP´s1"/>
      <sheetName val="2.1.1 OFNA. SRIO. GOB."/>
      <sheetName val="2.1.2 DGVOyGA"/>
      <sheetName val="2.1.3 DGJ"/>
      <sheetName val="2.2.4 SG"/>
      <sheetName val="2.2.5 DGG"/>
      <sheetName val="2.2.6 DGAM"/>
      <sheetName val="2.3.7 SAAS"/>
      <sheetName val="2.3.7 E112"/>
      <sheetName val="2.3.8 DGAR"/>
      <sheetName val="2.3.9 DGRC"/>
      <sheetName val="2.6.12 CGA"/>
      <sheetName val="2.7.13 DGAC"/>
      <sheetName val="CESP"/>
      <sheetName val="14.1.1 OCESP CESP"/>
      <sheetName val="14.1.2CEAI CESP"/>
      <sheetName val="14.1.3 U J CESP"/>
      <sheetName val="14.1.4 DGAGE CESP"/>
      <sheetName val="14.1.5 DGSP CES´P"/>
      <sheetName val="14.2.6 COORD. GRAL. S.P CEPS"/>
      <sheetName val="14.2.7 DGPIBA CESP"/>
      <sheetName val="14.2.8 CCCCCyC CESP"/>
      <sheetName val="14.2.9 COCESP "/>
      <sheetName val="14.2.10 DGRPP"/>
      <sheetName val="14.2.11 DGPE"/>
      <sheetName val="14.3.12 OCDyV"/>
      <sheetName val="14.3.13 AEESS"/>
      <sheetName val="2.40.15 IEPC"/>
      <sheetName val="2.40.16 SESESP"/>
      <sheetName val="2.40.21 P.18"/>
      <sheetName val="2.40.21 P.19 CERS"/>
      <sheetName val="2.40.21 P.20 CERS"/>
      <sheetName val="2.40.21 P.21 CERS"/>
      <sheetName val="2.40.21 P.22 CERS"/>
      <sheetName val="2.40.21 P.23 CERS"/>
      <sheetName val="2.40.27 CTRO PREVE"/>
      <sheetName val="2.40.28 CECC"/>
      <sheetName val="2.40.29 IED "/>
      <sheetName val="2.40.30 SEDPINAEM"/>
      <sheetName val="40.02.01PVS"/>
      <sheetName val="40.02.02 CERT"/>
      <sheetName val="40.02.03 ISRyCEM"/>
      <sheetName val="IMEMRP"/>
      <sheetName val="IMEMP01"/>
      <sheetName val="IMP2"/>
      <sheetName val="IMP03"/>
      <sheetName val="IMP4"/>
      <sheetName val="IMP05"/>
      <sheetName val="40.02.06 CEARVEM"/>
      <sheetName val="40.02.07 IMRT"/>
      <sheetName val="40.02.08 IDP"/>
      <sheetName val="Anexo 5 CESPVDPC CESP "/>
      <sheetName val="ANEXO 6 CEPSVDPC CESO "/>
      <sheetName val="Anexo 6 SESIPINNAEM "/>
      <sheetName val="Anexo 5 IMEM"/>
      <sheetName val="Anexo.5 IDPEM"/>
      <sheetName val="Anexo 6 IDPEM"/>
      <sheetName val="Catalogos"/>
    </sheetNames>
    <sheetDataSet>
      <sheetData sheetId="0"/>
      <sheetData sheetId="1"/>
      <sheetData sheetId="2"/>
      <sheetData sheetId="3"/>
      <sheetData sheetId="4"/>
      <sheetData sheetId="5">
        <row r="1256">
          <cell r="P1256" t="str">
            <v>Gubernatura</v>
          </cell>
          <cell r="V1256" t="str">
            <v>Oficina_de_la_Gubernatura</v>
          </cell>
        </row>
        <row r="1257">
          <cell r="P1257" t="str">
            <v xml:space="preserve">Gobierno </v>
          </cell>
          <cell r="V1257" t="str">
            <v xml:space="preserve">Secretaría_de_Gobierno </v>
          </cell>
        </row>
        <row r="1258">
          <cell r="P1258" t="str">
            <v>Hacienda</v>
          </cell>
          <cell r="V1258" t="str">
            <v>Secretaría_de_Hacienda</v>
          </cell>
        </row>
        <row r="1259">
          <cell r="P1259" t="str">
            <v>Economía</v>
          </cell>
          <cell r="V1259" t="str">
            <v>Secretaría_de_Economía</v>
          </cell>
        </row>
        <row r="1260">
          <cell r="P1260" t="str">
            <v>Agropecuario</v>
          </cell>
          <cell r="V1260" t="str">
            <v>Secretaría_de_Desarrollo_Agropecuario</v>
          </cell>
        </row>
        <row r="1261">
          <cell r="P1261" t="str">
            <v>Obras_Públicas</v>
          </cell>
          <cell r="V1261" t="str">
            <v>Secretaría_de_Obras_Públicas</v>
          </cell>
        </row>
        <row r="1262">
          <cell r="P1262" t="str">
            <v>Educación</v>
          </cell>
          <cell r="V1262" t="str">
            <v>Secretaría_de_Educación</v>
          </cell>
        </row>
        <row r="1263">
          <cell r="P1263" t="str">
            <v>Salud</v>
          </cell>
          <cell r="V1263" t="str">
            <v>Secretaría_de_Salud</v>
          </cell>
        </row>
        <row r="1264">
          <cell r="P1264" t="str">
            <v>Procuración_Justicia</v>
          </cell>
          <cell r="V1264" t="str">
            <v>Fiscalía_General_del_Estado_de_Morelos</v>
          </cell>
        </row>
        <row r="1265">
          <cell r="P1265" t="str">
            <v>Administración</v>
          </cell>
          <cell r="V1265" t="str">
            <v>Secretaría_de_Administración</v>
          </cell>
        </row>
        <row r="1266">
          <cell r="P1266" t="str">
            <v>Contraloría</v>
          </cell>
          <cell r="V1266" t="str">
            <v>Secretaría_de_la_Contraloría</v>
          </cell>
        </row>
        <row r="1267">
          <cell r="P1267" t="str">
            <v>Jurídico</v>
          </cell>
          <cell r="V1267" t="str">
            <v>Consejería_Jurídica</v>
          </cell>
        </row>
        <row r="1268">
          <cell r="P1268" t="str">
            <v>Turismo</v>
          </cell>
          <cell r="V1268" t="str">
            <v>Secretaría_de_Turismo</v>
          </cell>
        </row>
        <row r="1269">
          <cell r="P1269" t="str">
            <v>Desarrollo_Social</v>
          </cell>
          <cell r="V1269" t="str">
            <v>Secretaría_de_Desarrollo_Social</v>
          </cell>
        </row>
        <row r="1270">
          <cell r="P1270" t="str">
            <v>Trabajo</v>
          </cell>
          <cell r="V1270" t="str">
            <v>Secretaría_del_Trabajo</v>
          </cell>
        </row>
        <row r="1271">
          <cell r="P1271" t="str">
            <v>Cultura</v>
          </cell>
          <cell r="V1271" t="str">
            <v>Secretaría_de_Cultura</v>
          </cell>
        </row>
        <row r="1272">
          <cell r="P1272" t="str">
            <v>Desarrollo_Sustentable</v>
          </cell>
          <cell r="V1272" t="str">
            <v>Secretaría_de_Desarrollo_Sustentable</v>
          </cell>
        </row>
        <row r="1273">
          <cell r="P1273" t="str">
            <v>Innovación_C_y_T.</v>
          </cell>
          <cell r="V1273" t="str">
            <v>Secretaría_de_Movilidad_y_Transporte</v>
          </cell>
        </row>
        <row r="1274">
          <cell r="P1274" t="str">
            <v>Movilidad_y_Transporte</v>
          </cell>
          <cell r="V1274" t="str">
            <v>Sría_de_Innov._Ciencia_y_T.</v>
          </cell>
        </row>
        <row r="1302">
          <cell r="Q1302" t="str">
            <v>_E011</v>
          </cell>
        </row>
        <row r="1303">
          <cell r="Q1303" t="str">
            <v>_E012</v>
          </cell>
        </row>
        <row r="1304">
          <cell r="Q1304" t="str">
            <v>_E013</v>
          </cell>
        </row>
        <row r="1305">
          <cell r="Q1305" t="str">
            <v>_N014</v>
          </cell>
        </row>
        <row r="1306">
          <cell r="Q1306" t="str">
            <v>_E015</v>
          </cell>
        </row>
        <row r="1307">
          <cell r="Q1307" t="str">
            <v>_E021</v>
          </cell>
        </row>
        <row r="1308">
          <cell r="Q1308" t="str">
            <v>_E031</v>
          </cell>
        </row>
        <row r="1309">
          <cell r="Q1309" t="str">
            <v>_E032</v>
          </cell>
        </row>
        <row r="1310">
          <cell r="Q1310" t="str">
            <v>_E033</v>
          </cell>
        </row>
        <row r="1311">
          <cell r="Q1311" t="str">
            <v>_E041</v>
          </cell>
        </row>
        <row r="1312">
          <cell r="Q1312" t="str">
            <v>_E042</v>
          </cell>
        </row>
        <row r="1313">
          <cell r="Q1313" t="str">
            <v>_E051</v>
          </cell>
        </row>
        <row r="1314">
          <cell r="Q1314" t="str">
            <v>_K052</v>
          </cell>
        </row>
        <row r="1315">
          <cell r="Q1315" t="str">
            <v>_E053</v>
          </cell>
        </row>
        <row r="1316">
          <cell r="Q1316" t="str">
            <v>_E054</v>
          </cell>
        </row>
        <row r="1317">
          <cell r="Q1317" t="str">
            <v>_G055</v>
          </cell>
        </row>
        <row r="1318">
          <cell r="Q1318" t="str">
            <v>_E056</v>
          </cell>
        </row>
        <row r="1319">
          <cell r="Q1319" t="str">
            <v>_E061</v>
          </cell>
        </row>
        <row r="1320">
          <cell r="Q1320" t="str">
            <v>_E062</v>
          </cell>
        </row>
        <row r="1321">
          <cell r="Q1321" t="str">
            <v>_E063</v>
          </cell>
        </row>
        <row r="1322">
          <cell r="Q1322" t="str">
            <v>_E064</v>
          </cell>
        </row>
        <row r="1323">
          <cell r="Q1323" t="str">
            <v>_E065</v>
          </cell>
        </row>
        <row r="1324">
          <cell r="Q1324" t="str">
            <v>_E066</v>
          </cell>
        </row>
        <row r="1325">
          <cell r="Q1325" t="str">
            <v>_E067</v>
          </cell>
        </row>
        <row r="1326">
          <cell r="Q1326" t="str">
            <v>_E071</v>
          </cell>
        </row>
        <row r="1327">
          <cell r="Q1327" t="str">
            <v>_E072</v>
          </cell>
        </row>
        <row r="1328">
          <cell r="Q1328" t="str">
            <v>_E073</v>
          </cell>
        </row>
        <row r="1329">
          <cell r="Q1329" t="str">
            <v>_F081</v>
          </cell>
        </row>
        <row r="1330">
          <cell r="Q1330" t="str">
            <v>_E082</v>
          </cell>
        </row>
        <row r="1331">
          <cell r="Q1331" t="str">
            <v>_E083</v>
          </cell>
        </row>
        <row r="1332">
          <cell r="Q1332" t="str">
            <v>_F084</v>
          </cell>
        </row>
        <row r="1333">
          <cell r="Q1333" t="str">
            <v>_E085</v>
          </cell>
        </row>
        <row r="1334">
          <cell r="Q1334" t="str">
            <v>_E091</v>
          </cell>
        </row>
        <row r="1335">
          <cell r="Q1335" t="str">
            <v>_E092</v>
          </cell>
        </row>
        <row r="1336">
          <cell r="Q1336" t="str">
            <v>_E101</v>
          </cell>
        </row>
        <row r="1337">
          <cell r="Q1337" t="str">
            <v>_E102</v>
          </cell>
        </row>
        <row r="1338">
          <cell r="Q1338" t="str">
            <v>_E103</v>
          </cell>
        </row>
        <row r="1339">
          <cell r="Q1339" t="str">
            <v>_E104</v>
          </cell>
        </row>
        <row r="1340">
          <cell r="Q1340" t="str">
            <v>_E105</v>
          </cell>
        </row>
        <row r="1341">
          <cell r="Q1341" t="str">
            <v>_P106</v>
          </cell>
        </row>
        <row r="1342">
          <cell r="Q1342" t="str">
            <v>_P111</v>
          </cell>
        </row>
        <row r="1343">
          <cell r="Q1343" t="str">
            <v>_E112</v>
          </cell>
        </row>
        <row r="1344">
          <cell r="Q1344" t="str">
            <v>_O121</v>
          </cell>
        </row>
        <row r="1345">
          <cell r="Q1345" t="str">
            <v>_E122</v>
          </cell>
        </row>
        <row r="1346">
          <cell r="Q1346" t="str">
            <v>_P123</v>
          </cell>
        </row>
        <row r="1347">
          <cell r="Q1347" t="str">
            <v>_E124</v>
          </cell>
        </row>
        <row r="1348">
          <cell r="Q1348" t="str">
            <v>_PA01</v>
          </cell>
        </row>
        <row r="1349">
          <cell r="Q1349" t="str">
            <v>_PA02</v>
          </cell>
        </row>
        <row r="1350">
          <cell r="Q1350" t="str">
            <v>_PA03</v>
          </cell>
        </row>
        <row r="1351">
          <cell r="Q1351" t="str">
            <v>_PA04</v>
          </cell>
        </row>
        <row r="1352">
          <cell r="Q1352" t="str">
            <v>_PA05</v>
          </cell>
        </row>
        <row r="1353">
          <cell r="Q1353" t="str">
            <v>_PA06</v>
          </cell>
        </row>
        <row r="1354">
          <cell r="Q1354" t="str">
            <v>_PA07</v>
          </cell>
        </row>
        <row r="1355">
          <cell r="Q1355" t="str">
            <v>_PA08</v>
          </cell>
        </row>
        <row r="1356">
          <cell r="Q1356" t="str">
            <v>_PA09</v>
          </cell>
        </row>
        <row r="1357">
          <cell r="Q1357" t="str">
            <v>_MA10</v>
          </cell>
        </row>
        <row r="1358">
          <cell r="Q1358" t="str">
            <v>_OA11</v>
          </cell>
        </row>
        <row r="1359">
          <cell r="Q1359" t="str">
            <v>_PA14</v>
          </cell>
        </row>
        <row r="1360">
          <cell r="Q1360" t="str">
            <v>_PA15</v>
          </cell>
        </row>
        <row r="1361">
          <cell r="Q1361" t="str">
            <v>_PA16</v>
          </cell>
        </row>
        <row r="1362">
          <cell r="Q1362" t="str">
            <v>_PA17</v>
          </cell>
        </row>
        <row r="1363">
          <cell r="Q1363" t="str">
            <v>_PA18</v>
          </cell>
        </row>
        <row r="1364">
          <cell r="Q1364" t="str">
            <v>_PA19</v>
          </cell>
        </row>
        <row r="1365">
          <cell r="Q1365" t="str">
            <v>_PA21</v>
          </cell>
        </row>
        <row r="1366">
          <cell r="Q1366" t="str">
            <v>_PA22</v>
          </cell>
        </row>
        <row r="1367">
          <cell r="Q1367" t="str">
            <v>_PA23</v>
          </cell>
        </row>
        <row r="1368">
          <cell r="Q1368" t="str">
            <v>_PA24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RRF"/>
      <sheetName val="APES"/>
      <sheetName val="PP´s1"/>
      <sheetName val="2.1.1 OFNA. SRIO. GOB."/>
      <sheetName val="2.1.2 DGVOyGA"/>
      <sheetName val="2.1.3 DGJ"/>
      <sheetName val="2.2.4 SG"/>
      <sheetName val="2.2.5 DGG"/>
      <sheetName val="2.3.7 SAAS"/>
      <sheetName val="2.3.7 E112"/>
      <sheetName val="2.3.8 DGAR"/>
      <sheetName val="2.3.9 DGRC"/>
      <sheetName val="2.6.12 CGA"/>
      <sheetName val="2.7.13 DGAC"/>
      <sheetName val="CESP"/>
      <sheetName val="14.1.1 OCESP CESP"/>
      <sheetName val="14.1.2CEAI CESP"/>
      <sheetName val="14.1.3 U J CESP"/>
      <sheetName val="14.1.4 DGAGE CESP"/>
      <sheetName val="14.1.5 DGSP CES´P"/>
      <sheetName val="14.2.6 COORD. GRAL. S.P CEPS"/>
      <sheetName val="14.2.7 DGPIBA CESP"/>
      <sheetName val="14.2.8 CCCCCyC CESP"/>
      <sheetName val="14.2.9 COCESP "/>
      <sheetName val="14.2.10 DGRPP"/>
      <sheetName val="14.2.11 DGPE"/>
      <sheetName val="14.3.12 OCDyV"/>
      <sheetName val="14.3.13 AEESS"/>
      <sheetName val="2.40.15 IEPC"/>
      <sheetName val="2.40.16 SESESP"/>
      <sheetName val="2.40.21 P.18"/>
      <sheetName val="2.40.21 P.19 CERS"/>
      <sheetName val="2.40.21 P.20 CERS"/>
      <sheetName val="2.40.21 P.21 CERS"/>
      <sheetName val="2.40.21 P.22 CERS"/>
      <sheetName val="2.40.21 P.23 CERS"/>
      <sheetName val="2.40.27 CTRO PREVE"/>
      <sheetName val="2.40.28 CECC"/>
      <sheetName val="2.40.29 IED "/>
      <sheetName val="2.40.30 SEDPINAEM"/>
      <sheetName val="40.02.01PVS"/>
      <sheetName val="40.02.02 CERT"/>
      <sheetName val="40.02.03 ISRyCEM"/>
      <sheetName val="IMEMRP"/>
      <sheetName val="IMEMP01"/>
      <sheetName val="IMP2"/>
      <sheetName val="IMP03"/>
      <sheetName val="IMP4"/>
      <sheetName val="IMP05"/>
      <sheetName val="40.02.06 CEARVEM"/>
      <sheetName val="40.02.07 IMRT"/>
      <sheetName val="40.02.08 IDP"/>
      <sheetName val="Anexo 5 CESPVDPC CESP "/>
      <sheetName val="ANEXO 6 CEPSVDPC CESO "/>
      <sheetName val="Anexo 6 SESIPINNAEM "/>
      <sheetName val="Anexo 5 IMEM"/>
      <sheetName val="Anexo.5 IDPEM"/>
      <sheetName val="Anexo 6 IDPEM"/>
      <sheetName val="Catalogos"/>
    </sheetNames>
    <sheetDataSet>
      <sheetData sheetId="0"/>
      <sheetData sheetId="1"/>
      <sheetData sheetId="2"/>
      <sheetData sheetId="3"/>
      <sheetData sheetId="4"/>
      <sheetData sheetId="5">
        <row r="1256">
          <cell r="P1256" t="str">
            <v>Gubernatura</v>
          </cell>
        </row>
        <row r="1257">
          <cell r="P1257" t="str">
            <v xml:space="preserve">Gobierno </v>
          </cell>
        </row>
        <row r="1258">
          <cell r="P1258" t="str">
            <v>Hacienda</v>
          </cell>
        </row>
        <row r="1259">
          <cell r="P1259" t="str">
            <v>Economía</v>
          </cell>
        </row>
        <row r="1260">
          <cell r="P1260" t="str">
            <v>Agropecuario</v>
          </cell>
        </row>
        <row r="1261">
          <cell r="P1261" t="str">
            <v>Obras_Públicas</v>
          </cell>
        </row>
        <row r="1262">
          <cell r="P1262" t="str">
            <v>Educación</v>
          </cell>
        </row>
        <row r="1263">
          <cell r="P1263" t="str">
            <v>Salud</v>
          </cell>
        </row>
        <row r="1264">
          <cell r="P1264" t="str">
            <v>Procuración_Justicia</v>
          </cell>
        </row>
        <row r="1265">
          <cell r="P1265" t="str">
            <v>Administración</v>
          </cell>
        </row>
        <row r="1266">
          <cell r="P1266" t="str">
            <v>Contraloría</v>
          </cell>
        </row>
        <row r="1267">
          <cell r="P1267" t="str">
            <v>Jurídico</v>
          </cell>
        </row>
        <row r="1268">
          <cell r="P1268" t="str">
            <v>Turismo</v>
          </cell>
        </row>
        <row r="1269">
          <cell r="P1269" t="str">
            <v>Desarrollo_Social</v>
          </cell>
        </row>
        <row r="1270">
          <cell r="P1270" t="str">
            <v>Trabajo</v>
          </cell>
        </row>
        <row r="1271">
          <cell r="P1271" t="str">
            <v>Cultura</v>
          </cell>
        </row>
        <row r="1272">
          <cell r="P1272" t="str">
            <v>Desarrollo_Sustentable</v>
          </cell>
        </row>
        <row r="1273">
          <cell r="P1273" t="str">
            <v>Innovación_C_y_T.</v>
          </cell>
        </row>
        <row r="1274">
          <cell r="P1274" t="str">
            <v>Movilidad_y_Transporte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1259"/>
  <sheetViews>
    <sheetView showGridLines="0" view="pageBreakPreview" topLeftCell="B44" zoomScale="90" zoomScaleSheetLayoutView="90" zoomScalePageLayoutView="90" workbookViewId="0">
      <selection activeCell="C61" sqref="C61"/>
    </sheetView>
  </sheetViews>
  <sheetFormatPr baseColWidth="10" defaultRowHeight="15"/>
  <cols>
    <col min="1" max="1" width="18.85546875" style="7" customWidth="1"/>
    <col min="2" max="2" width="27.5703125" style="7" customWidth="1"/>
    <col min="3" max="3" width="24.5703125" style="7" customWidth="1"/>
    <col min="4" max="4" width="37.85546875" style="7" customWidth="1"/>
    <col min="5" max="5" width="35.7109375" style="7" customWidth="1"/>
    <col min="6" max="6" width="9.28515625" style="7" customWidth="1"/>
    <col min="7" max="7" width="8.140625" style="7" customWidth="1"/>
    <col min="8" max="8" width="10.5703125" style="7" customWidth="1"/>
    <col min="9" max="9" width="12" style="7" customWidth="1"/>
    <col min="10" max="10" width="12.140625" style="7" customWidth="1"/>
    <col min="11" max="11" width="13.28515625" style="7" customWidth="1"/>
    <col min="12" max="12" width="10.140625" style="7" customWidth="1"/>
    <col min="13" max="13" width="4.7109375" style="7" hidden="1" customWidth="1"/>
    <col min="14" max="14" width="14.5703125" style="7" customWidth="1"/>
    <col min="15" max="15" width="6.140625" style="7" hidden="1" customWidth="1"/>
    <col min="16" max="16" width="9.7109375" style="7" customWidth="1"/>
    <col min="17" max="17" width="7.140625" style="7" hidden="1" customWidth="1"/>
    <col min="18" max="18" width="9.42578125" style="7" customWidth="1"/>
    <col min="19" max="19" width="9.5703125" style="7" customWidth="1"/>
    <col min="20" max="20" width="8.85546875" style="7" customWidth="1"/>
    <col min="21" max="21" width="9.28515625" style="7" customWidth="1"/>
    <col min="22" max="22" width="10.7109375" style="7" bestFit="1" customWidth="1"/>
    <col min="23" max="23" width="9.7109375" style="7" customWidth="1"/>
    <col min="24" max="24" width="9" style="7" customWidth="1"/>
    <col min="25" max="25" width="14.7109375" style="7" customWidth="1"/>
    <col min="26" max="26" width="11.5703125" style="7" hidden="1" customWidth="1"/>
    <col min="27" max="27" width="6.140625" style="7" hidden="1" customWidth="1"/>
    <col min="28" max="28" width="7.7109375" style="7" hidden="1" customWidth="1"/>
    <col min="29" max="30" width="11.42578125" style="7" hidden="1" customWidth="1"/>
    <col min="31" max="31" width="22.28515625" style="7" hidden="1" customWidth="1"/>
    <col min="32" max="32" width="18.5703125" style="7" hidden="1" customWidth="1"/>
    <col min="33" max="33" width="19.42578125" style="7" hidden="1" customWidth="1"/>
    <col min="34" max="34" width="11.42578125" style="7" hidden="1" customWidth="1"/>
    <col min="35" max="35" width="19.140625" style="7" hidden="1" customWidth="1"/>
    <col min="36" max="52" width="11.42578125" style="7" hidden="1" customWidth="1"/>
    <col min="53" max="53" width="7.85546875" style="7" hidden="1" customWidth="1"/>
    <col min="54" max="54" width="80" style="7" hidden="1" customWidth="1"/>
    <col min="55" max="55" width="11.5703125" style="7" hidden="1" customWidth="1"/>
    <col min="56" max="56" width="38.140625" style="7" hidden="1" customWidth="1"/>
    <col min="57" max="57" width="75.28515625" style="7" hidden="1" customWidth="1"/>
    <col min="58" max="58" width="73" style="7" hidden="1" customWidth="1"/>
    <col min="59" max="59" width="59.42578125" style="7" hidden="1" customWidth="1"/>
    <col min="60" max="60" width="45.7109375" style="7" hidden="1" customWidth="1"/>
    <col min="61" max="61" width="90" style="7" hidden="1" customWidth="1"/>
    <col min="62" max="62" width="43.42578125" style="7" hidden="1" customWidth="1"/>
    <col min="63" max="63" width="29.85546875" style="7" hidden="1" customWidth="1"/>
    <col min="64" max="64" width="38.85546875" style="7" hidden="1" customWidth="1"/>
    <col min="65" max="65" width="55.5703125" style="7" hidden="1" customWidth="1"/>
    <col min="66" max="66" width="96.85546875" style="7" hidden="1" customWidth="1"/>
    <col min="67" max="67" width="34" style="7" hidden="1" customWidth="1"/>
    <col min="68" max="68" width="85.28515625" style="7" hidden="1" customWidth="1"/>
    <col min="69" max="69" width="39" style="7" customWidth="1"/>
    <col min="70" max="16384" width="11.42578125" style="7"/>
  </cols>
  <sheetData>
    <row r="1" spans="1:54" s="8" customFormat="1" ht="16.5" hidden="1" customHeight="1">
      <c r="B1" s="696"/>
      <c r="C1" s="696"/>
      <c r="D1" s="696"/>
      <c r="E1" s="696"/>
      <c r="F1" s="696"/>
      <c r="G1" s="696"/>
      <c r="H1" s="696"/>
      <c r="I1" s="696"/>
      <c r="J1" s="696"/>
      <c r="K1" s="696"/>
      <c r="L1" s="696"/>
      <c r="M1" s="696"/>
      <c r="N1" s="696"/>
      <c r="O1" s="696"/>
      <c r="P1" s="696"/>
      <c r="Q1" s="696"/>
      <c r="R1" s="696"/>
      <c r="S1" s="696"/>
      <c r="T1" s="696"/>
    </row>
    <row r="2" spans="1:54" s="8" customFormat="1" ht="14.25" customHeight="1">
      <c r="A2" s="697" t="s">
        <v>547</v>
      </c>
      <c r="B2" s="697"/>
      <c r="C2" s="697"/>
      <c r="D2" s="697"/>
      <c r="E2" s="697"/>
      <c r="F2" s="697"/>
      <c r="G2" s="697"/>
      <c r="H2" s="697"/>
      <c r="I2" s="697"/>
      <c r="J2" s="697"/>
      <c r="K2" s="697"/>
      <c r="L2" s="697"/>
      <c r="M2" s="697"/>
      <c r="N2" s="697"/>
      <c r="O2" s="697"/>
      <c r="P2" s="697"/>
      <c r="Q2" s="697"/>
      <c r="R2" s="697"/>
      <c r="S2" s="697"/>
      <c r="T2" s="697"/>
      <c r="U2" s="697"/>
      <c r="V2" s="265"/>
      <c r="W2" s="698" t="s">
        <v>548</v>
      </c>
      <c r="X2" s="698"/>
      <c r="Y2" s="698"/>
      <c r="AA2" s="21" t="s">
        <v>549</v>
      </c>
    </row>
    <row r="3" spans="1:54" s="8" customFormat="1" ht="18" customHeight="1">
      <c r="A3" s="699"/>
      <c r="B3" s="699"/>
      <c r="C3" s="699"/>
      <c r="D3" s="699"/>
      <c r="E3" s="699"/>
      <c r="F3" s="699"/>
      <c r="G3" s="699"/>
      <c r="H3" s="699"/>
      <c r="I3" s="699"/>
      <c r="J3" s="699"/>
      <c r="K3" s="699"/>
      <c r="L3" s="699"/>
      <c r="M3" s="699"/>
      <c r="N3" s="699"/>
      <c r="O3" s="699"/>
      <c r="P3" s="699"/>
      <c r="Q3" s="699"/>
      <c r="R3" s="699"/>
      <c r="S3" s="699"/>
      <c r="T3" s="699"/>
      <c r="U3" s="699"/>
      <c r="V3" s="265"/>
      <c r="W3" s="700" t="s">
        <v>550</v>
      </c>
      <c r="X3" s="700"/>
      <c r="Y3" s="22" t="s">
        <v>551</v>
      </c>
      <c r="AA3" s="21" t="s">
        <v>552</v>
      </c>
    </row>
    <row r="4" spans="1:54" s="8" customFormat="1" ht="15.75" customHeight="1">
      <c r="A4" s="701"/>
      <c r="B4" s="701"/>
      <c r="C4" s="701"/>
      <c r="D4" s="701"/>
      <c r="E4" s="701"/>
      <c r="F4" s="701"/>
      <c r="G4" s="701"/>
      <c r="H4" s="701"/>
      <c r="I4" s="701"/>
      <c r="J4" s="701"/>
      <c r="K4" s="701"/>
      <c r="L4" s="701"/>
      <c r="M4" s="701"/>
      <c r="N4" s="701"/>
      <c r="O4" s="701"/>
      <c r="P4" s="701"/>
      <c r="Q4" s="701"/>
      <c r="R4" s="701"/>
      <c r="S4" s="701"/>
      <c r="T4" s="701"/>
      <c r="U4" s="701"/>
      <c r="V4" s="265"/>
      <c r="W4" s="23"/>
      <c r="X4" s="23"/>
      <c r="Y4" s="23"/>
      <c r="AA4" s="21" t="s">
        <v>553</v>
      </c>
    </row>
    <row r="5" spans="1:54" s="8" customFormat="1" ht="12.75" customHeight="1" thickBot="1">
      <c r="C5" s="265"/>
      <c r="D5" s="265"/>
      <c r="E5" s="265"/>
      <c r="F5" s="265"/>
      <c r="G5" s="265"/>
      <c r="H5" s="265"/>
      <c r="I5" s="265"/>
      <c r="J5" s="265"/>
      <c r="K5" s="265"/>
      <c r="L5" s="265"/>
      <c r="M5" s="265"/>
      <c r="N5" s="265"/>
      <c r="O5" s="265"/>
      <c r="P5" s="265"/>
      <c r="Q5" s="265"/>
      <c r="R5" s="265"/>
      <c r="S5" s="265"/>
      <c r="T5" s="265"/>
      <c r="U5" s="265"/>
      <c r="V5" s="265"/>
      <c r="W5" s="265"/>
      <c r="X5" s="265"/>
      <c r="Y5" s="265"/>
      <c r="AA5" s="262" t="s">
        <v>551</v>
      </c>
      <c r="AD5" s="8" t="s">
        <v>41</v>
      </c>
      <c r="AI5" s="263" t="s">
        <v>554</v>
      </c>
    </row>
    <row r="6" spans="1:54" s="25" customFormat="1" ht="19.5" thickBot="1">
      <c r="A6" s="657" t="s">
        <v>555</v>
      </c>
      <c r="B6" s="658"/>
      <c r="C6" s="658"/>
      <c r="D6" s="658"/>
      <c r="E6" s="658"/>
      <c r="F6" s="658"/>
      <c r="G6" s="658"/>
      <c r="H6" s="658"/>
      <c r="I6" s="658"/>
      <c r="J6" s="658"/>
      <c r="K6" s="658"/>
      <c r="L6" s="658"/>
      <c r="M6" s="658"/>
      <c r="N6" s="658"/>
      <c r="O6" s="658"/>
      <c r="P6" s="658"/>
      <c r="Q6" s="658"/>
      <c r="R6" s="658"/>
      <c r="S6" s="658"/>
      <c r="T6" s="658"/>
      <c r="U6" s="658"/>
      <c r="V6" s="658"/>
      <c r="W6" s="658"/>
      <c r="X6" s="658"/>
      <c r="Y6" s="659"/>
      <c r="Z6" s="24" t="s">
        <v>556</v>
      </c>
      <c r="AA6" s="7" t="s">
        <v>27</v>
      </c>
      <c r="AC6" s="7" t="s">
        <v>52</v>
      </c>
      <c r="AD6" s="26" t="s">
        <v>23</v>
      </c>
      <c r="AE6" s="26" t="s">
        <v>26</v>
      </c>
      <c r="AF6" s="5" t="s">
        <v>22</v>
      </c>
      <c r="AG6" s="7">
        <v>2013</v>
      </c>
      <c r="AH6" s="264" t="s">
        <v>557</v>
      </c>
      <c r="AI6" s="7" t="s">
        <v>558</v>
      </c>
      <c r="BA6" s="8"/>
      <c r="BB6" s="8"/>
    </row>
    <row r="7" spans="1:54" ht="30.75" customHeight="1" thickBot="1">
      <c r="A7" s="27" t="s">
        <v>6</v>
      </c>
      <c r="B7" s="687" t="s">
        <v>7</v>
      </c>
      <c r="C7" s="688"/>
      <c r="D7" s="688"/>
      <c r="E7" s="688"/>
      <c r="F7" s="688"/>
      <c r="G7" s="688"/>
      <c r="H7" s="689"/>
      <c r="I7" s="28" t="s">
        <v>559</v>
      </c>
      <c r="J7" s="29" t="s">
        <v>560</v>
      </c>
      <c r="K7" s="669" t="s">
        <v>561</v>
      </c>
      <c r="L7" s="670"/>
      <c r="M7" s="690"/>
      <c r="N7" s="27" t="s">
        <v>562</v>
      </c>
      <c r="O7" s="669" t="s">
        <v>563</v>
      </c>
      <c r="P7" s="670"/>
      <c r="Q7" s="670"/>
      <c r="R7" s="670"/>
      <c r="S7" s="670"/>
      <c r="T7" s="690"/>
      <c r="U7" s="691" t="s">
        <v>564</v>
      </c>
      <c r="V7" s="692"/>
      <c r="W7" s="693" t="s">
        <v>563</v>
      </c>
      <c r="X7" s="694"/>
      <c r="Y7" s="695"/>
      <c r="Z7" s="24" t="s">
        <v>65</v>
      </c>
      <c r="AA7" s="7" t="s">
        <v>28</v>
      </c>
      <c r="AC7" s="7" t="s">
        <v>21</v>
      </c>
      <c r="AD7" s="26" t="s">
        <v>53</v>
      </c>
      <c r="AE7" s="26" t="s">
        <v>520</v>
      </c>
      <c r="AF7" s="5" t="s">
        <v>64</v>
      </c>
      <c r="AG7" s="7">
        <v>2014</v>
      </c>
      <c r="AH7" s="264" t="s">
        <v>565</v>
      </c>
      <c r="AI7" s="7" t="s">
        <v>566</v>
      </c>
      <c r="BA7" s="8"/>
      <c r="BB7" s="8"/>
    </row>
    <row r="8" spans="1:54" s="25" customFormat="1" ht="19.5" thickBot="1">
      <c r="A8" s="657" t="s">
        <v>567</v>
      </c>
      <c r="B8" s="658"/>
      <c r="C8" s="658"/>
      <c r="D8" s="658"/>
      <c r="E8" s="658"/>
      <c r="F8" s="658"/>
      <c r="G8" s="658"/>
      <c r="H8" s="658"/>
      <c r="I8" s="658"/>
      <c r="J8" s="658"/>
      <c r="K8" s="658"/>
      <c r="L8" s="658"/>
      <c r="M8" s="658"/>
      <c r="N8" s="658"/>
      <c r="O8" s="658"/>
      <c r="P8" s="658"/>
      <c r="Q8" s="658"/>
      <c r="R8" s="658"/>
      <c r="S8" s="658"/>
      <c r="T8" s="658"/>
      <c r="U8" s="658"/>
      <c r="V8" s="658"/>
      <c r="W8" s="658"/>
      <c r="X8" s="658"/>
      <c r="Y8" s="659"/>
      <c r="Z8" s="30" t="s">
        <v>568</v>
      </c>
      <c r="AA8" s="7" t="s">
        <v>29</v>
      </c>
      <c r="AD8" s="26" t="s">
        <v>74</v>
      </c>
      <c r="AE8" s="26" t="s">
        <v>569</v>
      </c>
      <c r="AG8" s="7">
        <v>2015</v>
      </c>
      <c r="AH8" s="264" t="s">
        <v>570</v>
      </c>
      <c r="AI8" s="7" t="s">
        <v>571</v>
      </c>
      <c r="BA8" s="8"/>
      <c r="BB8" s="8"/>
    </row>
    <row r="9" spans="1:54" ht="16.5" customHeight="1" thickBot="1">
      <c r="A9" s="660" t="s">
        <v>572</v>
      </c>
      <c r="B9" s="661"/>
      <c r="C9" s="661"/>
      <c r="D9" s="661"/>
      <c r="E9" s="661"/>
      <c r="F9" s="661"/>
      <c r="G9" s="661"/>
      <c r="H9" s="661"/>
      <c r="I9" s="662"/>
      <c r="J9" s="663" t="s">
        <v>573</v>
      </c>
      <c r="K9" s="664"/>
      <c r="L9" s="664"/>
      <c r="M9" s="664"/>
      <c r="N9" s="664"/>
      <c r="O9" s="664"/>
      <c r="P9" s="665"/>
      <c r="Q9" s="666" t="s">
        <v>574</v>
      </c>
      <c r="R9" s="666"/>
      <c r="S9" s="666"/>
      <c r="T9" s="669" t="s">
        <v>5</v>
      </c>
      <c r="U9" s="670"/>
      <c r="V9" s="670"/>
      <c r="W9" s="670"/>
      <c r="X9" s="670"/>
      <c r="Y9" s="671"/>
      <c r="Z9" s="24" t="s">
        <v>83</v>
      </c>
      <c r="AA9" s="7" t="s">
        <v>30</v>
      </c>
      <c r="AD9" s="26" t="s">
        <v>82</v>
      </c>
      <c r="AE9" s="26" t="s">
        <v>98</v>
      </c>
      <c r="AG9" s="7">
        <v>2016</v>
      </c>
      <c r="AH9" s="264" t="s">
        <v>575</v>
      </c>
      <c r="BA9" s="8"/>
      <c r="BB9" s="8"/>
    </row>
    <row r="10" spans="1:54" ht="27.75" customHeight="1" thickBot="1">
      <c r="A10" s="31" t="s">
        <v>576</v>
      </c>
      <c r="B10" s="678" t="s">
        <v>15</v>
      </c>
      <c r="C10" s="679"/>
      <c r="D10" s="679"/>
      <c r="E10" s="679"/>
      <c r="F10" s="679"/>
      <c r="G10" s="679"/>
      <c r="H10" s="679"/>
      <c r="I10" s="680"/>
      <c r="J10" s="32" t="s">
        <v>18</v>
      </c>
      <c r="K10" s="681" t="s">
        <v>5</v>
      </c>
      <c r="L10" s="682"/>
      <c r="M10" s="682"/>
      <c r="N10" s="682"/>
      <c r="O10" s="682"/>
      <c r="P10" s="683"/>
      <c r="Q10" s="667"/>
      <c r="R10" s="667"/>
      <c r="S10" s="667"/>
      <c r="T10" s="672"/>
      <c r="U10" s="673"/>
      <c r="V10" s="673"/>
      <c r="W10" s="673"/>
      <c r="X10" s="673"/>
      <c r="Y10" s="674"/>
      <c r="Z10" s="24" t="s">
        <v>65</v>
      </c>
      <c r="AE10" s="26" t="s">
        <v>54</v>
      </c>
      <c r="AG10" s="7">
        <v>2017</v>
      </c>
      <c r="AH10" s="264" t="s">
        <v>577</v>
      </c>
      <c r="BA10" s="8"/>
      <c r="BB10" s="8"/>
    </row>
    <row r="11" spans="1:54" ht="27.75" customHeight="1" thickBot="1">
      <c r="A11" s="33" t="s">
        <v>16</v>
      </c>
      <c r="B11" s="684" t="s">
        <v>17</v>
      </c>
      <c r="C11" s="685"/>
      <c r="D11" s="685"/>
      <c r="E11" s="267"/>
      <c r="F11" s="267"/>
      <c r="G11" s="267"/>
      <c r="H11" s="267"/>
      <c r="I11" s="35"/>
      <c r="J11" s="338"/>
      <c r="K11" s="268"/>
      <c r="L11" s="269"/>
      <c r="M11" s="269"/>
      <c r="N11" s="269"/>
      <c r="O11" s="269"/>
      <c r="P11" s="39"/>
      <c r="Q11" s="667"/>
      <c r="R11" s="667"/>
      <c r="S11" s="667"/>
      <c r="T11" s="672"/>
      <c r="U11" s="673"/>
      <c r="V11" s="673"/>
      <c r="W11" s="673"/>
      <c r="X11" s="673"/>
      <c r="Y11" s="674"/>
      <c r="Z11" s="24"/>
      <c r="AE11" s="26"/>
      <c r="AH11" s="264"/>
      <c r="BA11" s="8"/>
      <c r="BB11" s="8"/>
    </row>
    <row r="12" spans="1:54" ht="27.75" customHeight="1" thickTop="1" thickBot="1">
      <c r="A12" s="33" t="s">
        <v>16</v>
      </c>
      <c r="B12" s="684" t="s">
        <v>314</v>
      </c>
      <c r="C12" s="685"/>
      <c r="D12" s="685"/>
      <c r="E12" s="684"/>
      <c r="F12" s="685"/>
      <c r="G12" s="685"/>
      <c r="H12" s="685"/>
      <c r="I12" s="686"/>
      <c r="J12" s="36" t="s">
        <v>16</v>
      </c>
      <c r="K12" s="647"/>
      <c r="L12" s="648"/>
      <c r="M12" s="648"/>
      <c r="N12" s="648"/>
      <c r="O12" s="648"/>
      <c r="P12" s="649"/>
      <c r="Q12" s="668"/>
      <c r="R12" s="668"/>
      <c r="S12" s="668"/>
      <c r="T12" s="675"/>
      <c r="U12" s="676"/>
      <c r="V12" s="676"/>
      <c r="W12" s="676"/>
      <c r="X12" s="676"/>
      <c r="Y12" s="677"/>
      <c r="Z12" s="24" t="s">
        <v>90</v>
      </c>
      <c r="AG12" s="7">
        <v>2018</v>
      </c>
      <c r="AH12" s="264" t="s">
        <v>578</v>
      </c>
      <c r="BA12" s="8"/>
      <c r="BB12" s="8"/>
    </row>
    <row r="13" spans="1:54" ht="24" customHeight="1" thickTop="1" thickBot="1">
      <c r="A13" s="33" t="s">
        <v>16</v>
      </c>
      <c r="B13" s="650" t="s">
        <v>17</v>
      </c>
      <c r="C13" s="651"/>
      <c r="D13" s="651"/>
      <c r="E13" s="339"/>
      <c r="F13" s="339"/>
      <c r="G13" s="339"/>
      <c r="H13" s="339"/>
      <c r="I13" s="339"/>
      <c r="J13" s="340"/>
      <c r="K13" s="341"/>
      <c r="L13" s="341"/>
      <c r="M13" s="341"/>
      <c r="N13" s="341"/>
      <c r="O13" s="341"/>
      <c r="P13" s="341"/>
      <c r="Q13" s="266"/>
      <c r="R13" s="266"/>
      <c r="S13" s="266"/>
      <c r="T13" s="267"/>
      <c r="U13" s="267"/>
      <c r="V13" s="267"/>
      <c r="W13" s="267"/>
      <c r="X13" s="267"/>
      <c r="Y13" s="267"/>
      <c r="Z13" s="24"/>
      <c r="AH13" s="264"/>
      <c r="BA13" s="8"/>
      <c r="BB13" s="8"/>
    </row>
    <row r="14" spans="1:54" ht="15.75" customHeight="1" thickTop="1" thickBot="1">
      <c r="A14" s="652" t="s">
        <v>579</v>
      </c>
      <c r="B14" s="653"/>
      <c r="C14" s="653"/>
      <c r="D14" s="653"/>
      <c r="E14" s="653"/>
      <c r="F14" s="653"/>
      <c r="G14" s="653"/>
      <c r="H14" s="653"/>
      <c r="I14" s="653"/>
      <c r="J14" s="653"/>
      <c r="K14" s="653"/>
      <c r="L14" s="653"/>
      <c r="M14" s="653"/>
      <c r="N14" s="653"/>
      <c r="O14" s="653"/>
      <c r="P14" s="653"/>
      <c r="Q14" s="653"/>
      <c r="R14" s="653"/>
      <c r="S14" s="653"/>
      <c r="T14" s="653"/>
      <c r="U14" s="653"/>
      <c r="V14" s="653"/>
      <c r="W14" s="653"/>
      <c r="X14" s="653"/>
      <c r="Y14" s="654"/>
      <c r="Z14" s="24" t="s">
        <v>580</v>
      </c>
      <c r="AG14" s="7">
        <v>2019</v>
      </c>
      <c r="AH14" s="264" t="s">
        <v>581</v>
      </c>
      <c r="BA14" s="8"/>
      <c r="BB14" s="8"/>
    </row>
    <row r="15" spans="1:54" ht="24" customHeight="1" thickBot="1">
      <c r="A15" s="342" t="s">
        <v>9</v>
      </c>
      <c r="B15" s="635" t="s">
        <v>10</v>
      </c>
      <c r="C15" s="635"/>
      <c r="D15" s="187" t="s">
        <v>11</v>
      </c>
      <c r="E15" s="635" t="s">
        <v>12</v>
      </c>
      <c r="F15" s="635"/>
      <c r="G15" s="635"/>
      <c r="H15" s="635"/>
      <c r="I15" s="232" t="s">
        <v>13</v>
      </c>
      <c r="J15" s="655" t="s">
        <v>14</v>
      </c>
      <c r="K15" s="655"/>
      <c r="L15" s="655"/>
      <c r="M15" s="655"/>
      <c r="N15" s="638" t="s">
        <v>582</v>
      </c>
      <c r="O15" s="638"/>
      <c r="P15" s="656" t="s">
        <v>897</v>
      </c>
      <c r="Q15" s="656"/>
      <c r="R15" s="656"/>
      <c r="S15" s="656"/>
      <c r="T15" s="656"/>
      <c r="U15" s="656"/>
      <c r="V15" s="656"/>
      <c r="W15" s="656"/>
      <c r="X15" s="656"/>
      <c r="Y15" s="656"/>
      <c r="Z15" s="30" t="s">
        <v>583</v>
      </c>
      <c r="AG15" s="7">
        <v>2020</v>
      </c>
      <c r="AH15" s="264" t="s">
        <v>584</v>
      </c>
      <c r="BA15" s="8"/>
      <c r="BB15" s="8"/>
    </row>
    <row r="16" spans="1:54" ht="24" customHeight="1" thickBot="1">
      <c r="A16" s="342" t="s">
        <v>9</v>
      </c>
      <c r="B16" s="635" t="s">
        <v>10</v>
      </c>
      <c r="C16" s="635"/>
      <c r="D16" s="187" t="s">
        <v>11</v>
      </c>
      <c r="E16" s="343" t="s">
        <v>87</v>
      </c>
      <c r="F16" s="188"/>
      <c r="G16" s="188"/>
      <c r="H16" s="344"/>
      <c r="I16" s="48"/>
      <c r="J16" s="636" t="s">
        <v>154</v>
      </c>
      <c r="K16" s="637"/>
      <c r="L16" s="286"/>
      <c r="M16" s="345"/>
      <c r="N16" s="638" t="s">
        <v>582</v>
      </c>
      <c r="O16" s="638"/>
      <c r="P16" s="639" t="s">
        <v>628</v>
      </c>
      <c r="Q16" s="640"/>
      <c r="R16" s="640"/>
      <c r="S16" s="640"/>
      <c r="T16" s="640"/>
      <c r="U16" s="640"/>
      <c r="V16" s="640"/>
      <c r="W16" s="640"/>
      <c r="X16" s="640"/>
      <c r="Y16" s="641"/>
      <c r="Z16" s="26"/>
      <c r="AH16" s="264"/>
      <c r="BA16" s="8"/>
      <c r="BB16" s="8"/>
    </row>
    <row r="17" spans="1:54" ht="22.5" customHeight="1" thickBot="1">
      <c r="A17" s="342" t="s">
        <v>9</v>
      </c>
      <c r="B17" s="635" t="s">
        <v>10</v>
      </c>
      <c r="C17" s="635"/>
      <c r="D17" s="187" t="s">
        <v>11</v>
      </c>
      <c r="E17" s="642" t="s">
        <v>12</v>
      </c>
      <c r="F17" s="643"/>
      <c r="G17" s="643"/>
      <c r="H17" s="644"/>
      <c r="I17" s="48"/>
      <c r="J17" s="645" t="s">
        <v>117</v>
      </c>
      <c r="K17" s="646"/>
      <c r="L17" s="646"/>
      <c r="M17" s="346"/>
      <c r="N17" s="638" t="s">
        <v>582</v>
      </c>
      <c r="O17" s="638"/>
      <c r="P17" s="347" t="s">
        <v>366</v>
      </c>
      <c r="Q17" s="284"/>
      <c r="R17" s="284"/>
      <c r="S17" s="284"/>
      <c r="T17" s="284"/>
      <c r="U17" s="284"/>
      <c r="V17" s="284"/>
      <c r="W17" s="284"/>
      <c r="X17" s="284"/>
      <c r="Y17" s="285"/>
      <c r="Z17" s="26"/>
      <c r="AH17" s="264"/>
      <c r="BA17" s="8"/>
      <c r="BB17" s="8"/>
    </row>
    <row r="18" spans="1:54" ht="15.75" thickBot="1">
      <c r="A18" s="624" t="s">
        <v>585</v>
      </c>
      <c r="B18" s="625"/>
      <c r="C18" s="625"/>
      <c r="D18" s="625"/>
      <c r="E18" s="626"/>
      <c r="F18" s="626"/>
      <c r="G18" s="626"/>
      <c r="H18" s="626"/>
      <c r="I18" s="625"/>
      <c r="J18" s="626"/>
      <c r="K18" s="626"/>
      <c r="L18" s="626"/>
      <c r="M18" s="626"/>
      <c r="N18" s="625"/>
      <c r="O18" s="625"/>
      <c r="P18" s="626"/>
      <c r="Q18" s="626"/>
      <c r="R18" s="626"/>
      <c r="S18" s="626"/>
      <c r="T18" s="626"/>
      <c r="U18" s="626"/>
      <c r="V18" s="626"/>
      <c r="W18" s="626"/>
      <c r="X18" s="627"/>
      <c r="Y18" s="628"/>
      <c r="AG18" s="7">
        <v>2021</v>
      </c>
      <c r="BA18" s="8"/>
      <c r="BB18" s="8"/>
    </row>
    <row r="19" spans="1:54" ht="26.25" customHeight="1" thickBot="1">
      <c r="A19" s="629" t="s">
        <v>411</v>
      </c>
      <c r="B19" s="617" t="s">
        <v>586</v>
      </c>
      <c r="C19" s="631" t="s">
        <v>587</v>
      </c>
      <c r="D19" s="631"/>
      <c r="E19" s="631"/>
      <c r="F19" s="631"/>
      <c r="G19" s="631"/>
      <c r="H19" s="631"/>
      <c r="I19" s="631"/>
      <c r="J19" s="631"/>
      <c r="K19" s="631"/>
      <c r="L19" s="631"/>
      <c r="M19" s="631"/>
      <c r="N19" s="631"/>
      <c r="O19" s="631"/>
      <c r="P19" s="631"/>
      <c r="Q19" s="631"/>
      <c r="R19" s="631"/>
      <c r="S19" s="631"/>
      <c r="T19" s="631"/>
      <c r="U19" s="631"/>
      <c r="V19" s="631"/>
      <c r="W19" s="617" t="s">
        <v>588</v>
      </c>
      <c r="X19" s="617"/>
      <c r="Y19" s="632" t="s">
        <v>589</v>
      </c>
      <c r="AG19" s="7">
        <v>2022</v>
      </c>
      <c r="BA19" s="8"/>
      <c r="BB19" s="8"/>
    </row>
    <row r="20" spans="1:54" ht="31.5" customHeight="1" thickBot="1">
      <c r="A20" s="630"/>
      <c r="B20" s="614"/>
      <c r="C20" s="616" t="s">
        <v>590</v>
      </c>
      <c r="D20" s="616" t="s">
        <v>591</v>
      </c>
      <c r="E20" s="616" t="s">
        <v>592</v>
      </c>
      <c r="F20" s="618" t="s">
        <v>24</v>
      </c>
      <c r="G20" s="619"/>
      <c r="H20" s="616" t="s">
        <v>39</v>
      </c>
      <c r="I20" s="618" t="s">
        <v>593</v>
      </c>
      <c r="J20" s="619"/>
      <c r="K20" s="616" t="s">
        <v>40</v>
      </c>
      <c r="L20" s="618" t="s">
        <v>42</v>
      </c>
      <c r="M20" s="622"/>
      <c r="N20" s="619"/>
      <c r="O20" s="614" t="s">
        <v>25</v>
      </c>
      <c r="P20" s="614"/>
      <c r="Q20" s="614"/>
      <c r="R20" s="614"/>
      <c r="S20" s="614"/>
      <c r="T20" s="614"/>
      <c r="U20" s="614" t="s">
        <v>594</v>
      </c>
      <c r="V20" s="614"/>
      <c r="W20" s="614" t="s">
        <v>595</v>
      </c>
      <c r="X20" s="614"/>
      <c r="Y20" s="633"/>
      <c r="AG20" s="7">
        <v>2023</v>
      </c>
      <c r="BA20" s="8"/>
      <c r="BB20" s="8"/>
    </row>
    <row r="21" spans="1:54" ht="22.5" customHeight="1" thickBot="1">
      <c r="A21" s="630"/>
      <c r="B21" s="614"/>
      <c r="C21" s="634"/>
      <c r="D21" s="634"/>
      <c r="E21" s="634"/>
      <c r="F21" s="620"/>
      <c r="G21" s="621"/>
      <c r="H21" s="617"/>
      <c r="I21" s="620"/>
      <c r="J21" s="621"/>
      <c r="K21" s="617"/>
      <c r="L21" s="620"/>
      <c r="M21" s="623"/>
      <c r="N21" s="621"/>
      <c r="O21" s="50">
        <v>2013</v>
      </c>
      <c r="P21" s="50">
        <v>2014</v>
      </c>
      <c r="Q21" s="50">
        <v>2015</v>
      </c>
      <c r="R21" s="50">
        <v>2015</v>
      </c>
      <c r="S21" s="50">
        <v>2016</v>
      </c>
      <c r="T21" s="50"/>
      <c r="U21" s="51" t="s">
        <v>596</v>
      </c>
      <c r="V21" s="51" t="s">
        <v>597</v>
      </c>
      <c r="W21" s="50" t="s">
        <v>598</v>
      </c>
      <c r="X21" s="50" t="s">
        <v>599</v>
      </c>
      <c r="Y21" s="631"/>
      <c r="AG21" s="7">
        <v>2024</v>
      </c>
      <c r="BA21" s="8"/>
      <c r="BB21" s="8"/>
    </row>
    <row r="22" spans="1:54" ht="38.25" customHeight="1" thickBot="1">
      <c r="A22" s="52" t="s">
        <v>412</v>
      </c>
      <c r="B22" s="53" t="s">
        <v>8</v>
      </c>
      <c r="C22" s="54"/>
      <c r="D22" s="54"/>
      <c r="E22" s="54"/>
      <c r="F22" s="606"/>
      <c r="G22" s="607"/>
      <c r="H22" s="55"/>
      <c r="I22" s="606"/>
      <c r="J22" s="607"/>
      <c r="K22" s="55"/>
      <c r="L22" s="606"/>
      <c r="M22" s="615"/>
      <c r="N22" s="607"/>
      <c r="O22" s="57"/>
      <c r="P22" s="57"/>
      <c r="Q22" s="57"/>
      <c r="R22" s="57"/>
      <c r="S22" s="57"/>
      <c r="T22" s="57"/>
      <c r="U22" s="58"/>
      <c r="V22" s="58"/>
      <c r="W22" s="59"/>
      <c r="X22" s="58"/>
      <c r="Y22" s="60"/>
      <c r="BA22" s="8"/>
      <c r="BB22" s="8"/>
    </row>
    <row r="23" spans="1:54" ht="15.75" thickBot="1">
      <c r="A23" s="52" t="s">
        <v>414</v>
      </c>
      <c r="B23" s="61" t="s">
        <v>5</v>
      </c>
      <c r="C23" s="57"/>
      <c r="D23" s="57"/>
      <c r="E23" s="57"/>
      <c r="F23" s="609"/>
      <c r="G23" s="610"/>
      <c r="H23" s="62"/>
      <c r="I23" s="606"/>
      <c r="J23" s="607"/>
      <c r="K23" s="62"/>
      <c r="L23" s="602"/>
      <c r="M23" s="608"/>
      <c r="N23" s="603"/>
      <c r="O23" s="57"/>
      <c r="P23" s="57"/>
      <c r="Q23" s="57"/>
      <c r="R23" s="57"/>
      <c r="S23" s="57"/>
      <c r="T23" s="57"/>
      <c r="U23" s="58"/>
      <c r="V23" s="58"/>
      <c r="W23" s="59"/>
      <c r="X23" s="58"/>
      <c r="Y23" s="60"/>
      <c r="BA23" s="8"/>
      <c r="BB23" s="8"/>
    </row>
    <row r="24" spans="1:54" ht="15.75" thickBot="1">
      <c r="A24" s="279" t="s">
        <v>416</v>
      </c>
      <c r="B24" s="63" t="s">
        <v>5</v>
      </c>
      <c r="C24" s="57"/>
      <c r="D24" s="57"/>
      <c r="E24" s="57"/>
      <c r="F24" s="609"/>
      <c r="G24" s="610"/>
      <c r="H24" s="62"/>
      <c r="I24" s="606"/>
      <c r="J24" s="607"/>
      <c r="K24" s="62"/>
      <c r="L24" s="602"/>
      <c r="M24" s="608"/>
      <c r="N24" s="603"/>
      <c r="O24" s="57"/>
      <c r="P24" s="57"/>
      <c r="Q24" s="57"/>
      <c r="R24" s="57"/>
      <c r="S24" s="57"/>
      <c r="T24" s="64"/>
      <c r="U24" s="65"/>
      <c r="V24" s="58"/>
      <c r="W24" s="59"/>
      <c r="X24" s="58"/>
      <c r="Y24" s="60"/>
      <c r="BA24" s="8"/>
      <c r="BB24" s="8"/>
    </row>
    <row r="25" spans="1:54" ht="90" thickBot="1">
      <c r="A25" s="611" t="s">
        <v>1008</v>
      </c>
      <c r="B25" s="66" t="s">
        <v>404</v>
      </c>
      <c r="C25" s="57" t="s">
        <v>19</v>
      </c>
      <c r="D25" s="67" t="s">
        <v>20</v>
      </c>
      <c r="E25" s="67" t="s">
        <v>1009</v>
      </c>
      <c r="F25" s="604" t="s">
        <v>26</v>
      </c>
      <c r="G25" s="605"/>
      <c r="H25" s="62" t="s">
        <v>21</v>
      </c>
      <c r="I25" s="606" t="s">
        <v>23</v>
      </c>
      <c r="J25" s="607"/>
      <c r="K25" s="62" t="s">
        <v>22</v>
      </c>
      <c r="L25" s="602" t="s">
        <v>568</v>
      </c>
      <c r="M25" s="608"/>
      <c r="N25" s="603"/>
      <c r="O25" s="57"/>
      <c r="P25" s="57"/>
      <c r="Q25" s="57"/>
      <c r="R25" s="57">
        <v>180</v>
      </c>
      <c r="S25" s="57">
        <v>204</v>
      </c>
      <c r="T25" s="64"/>
      <c r="U25" s="68">
        <v>1</v>
      </c>
      <c r="V25" s="58"/>
      <c r="W25" s="59">
        <v>239</v>
      </c>
      <c r="X25" s="58">
        <v>1</v>
      </c>
      <c r="Y25" s="60" t="s">
        <v>558</v>
      </c>
      <c r="BA25" s="8"/>
      <c r="BB25" s="8"/>
    </row>
    <row r="26" spans="1:54" ht="140.25" customHeight="1" thickBot="1">
      <c r="A26" s="612"/>
      <c r="B26" s="61" t="s">
        <v>405</v>
      </c>
      <c r="C26" s="67" t="s">
        <v>31</v>
      </c>
      <c r="D26" s="67" t="s">
        <v>32</v>
      </c>
      <c r="E26" s="67" t="s">
        <v>1010</v>
      </c>
      <c r="F26" s="604" t="s">
        <v>26</v>
      </c>
      <c r="G26" s="605"/>
      <c r="H26" s="62" t="s">
        <v>21</v>
      </c>
      <c r="I26" s="606" t="s">
        <v>23</v>
      </c>
      <c r="J26" s="607"/>
      <c r="K26" s="62" t="s">
        <v>22</v>
      </c>
      <c r="L26" s="604" t="s">
        <v>568</v>
      </c>
      <c r="M26" s="613"/>
      <c r="N26" s="605"/>
      <c r="O26" s="57"/>
      <c r="P26" s="57"/>
      <c r="Q26" s="57"/>
      <c r="R26" s="57">
        <v>12</v>
      </c>
      <c r="S26" s="57">
        <v>48</v>
      </c>
      <c r="T26" s="64"/>
      <c r="U26" s="68">
        <v>1</v>
      </c>
      <c r="V26" s="58"/>
      <c r="W26" s="59">
        <v>53</v>
      </c>
      <c r="X26" s="58">
        <v>1</v>
      </c>
      <c r="Y26" s="60" t="s">
        <v>558</v>
      </c>
      <c r="BA26" s="8"/>
      <c r="BB26" s="8"/>
    </row>
    <row r="27" spans="1:54" ht="60.75" thickBot="1">
      <c r="A27" s="551" t="s">
        <v>1011</v>
      </c>
      <c r="B27" s="61" t="s">
        <v>507</v>
      </c>
      <c r="C27" s="67" t="s">
        <v>508</v>
      </c>
      <c r="D27" s="67" t="s">
        <v>509</v>
      </c>
      <c r="E27" s="67" t="s">
        <v>1012</v>
      </c>
      <c r="F27" s="602" t="s">
        <v>26</v>
      </c>
      <c r="G27" s="603"/>
      <c r="H27" s="62" t="s">
        <v>52</v>
      </c>
      <c r="I27" s="270" t="s">
        <v>82</v>
      </c>
      <c r="J27" s="271"/>
      <c r="K27" s="62" t="s">
        <v>22</v>
      </c>
      <c r="L27" s="272" t="s">
        <v>568</v>
      </c>
      <c r="M27" s="273"/>
      <c r="N27" s="274"/>
      <c r="O27" s="57"/>
      <c r="P27" s="57"/>
      <c r="Q27" s="57"/>
      <c r="R27" s="74">
        <v>74322</v>
      </c>
      <c r="S27" s="74">
        <v>83610</v>
      </c>
      <c r="T27" s="64"/>
      <c r="U27" s="68">
        <v>1</v>
      </c>
      <c r="V27" s="58"/>
      <c r="W27" s="59">
        <v>95836.36</v>
      </c>
      <c r="X27" s="75">
        <v>1.2334000000000001</v>
      </c>
      <c r="Y27" s="60" t="s">
        <v>558</v>
      </c>
      <c r="BA27" s="8"/>
      <c r="BB27" s="8"/>
    </row>
    <row r="28" spans="1:54" ht="105.75" thickBot="1">
      <c r="A28" s="552"/>
      <c r="B28" s="61" t="s">
        <v>522</v>
      </c>
      <c r="C28" s="67" t="s">
        <v>510</v>
      </c>
      <c r="D28" s="67" t="s">
        <v>521</v>
      </c>
      <c r="E28" s="67" t="s">
        <v>1013</v>
      </c>
      <c r="F28" s="276" t="s">
        <v>26</v>
      </c>
      <c r="G28" s="277"/>
      <c r="H28" s="62" t="s">
        <v>21</v>
      </c>
      <c r="I28" s="270" t="s">
        <v>74</v>
      </c>
      <c r="J28" s="271"/>
      <c r="K28" s="62" t="s">
        <v>64</v>
      </c>
      <c r="L28" s="272" t="s">
        <v>568</v>
      </c>
      <c r="M28" s="273"/>
      <c r="N28" s="274"/>
      <c r="O28" s="57"/>
      <c r="P28" s="57"/>
      <c r="Q28" s="57"/>
      <c r="R28" s="59">
        <v>5681</v>
      </c>
      <c r="S28" s="59">
        <v>4880</v>
      </c>
      <c r="T28" s="64"/>
      <c r="U28" s="68">
        <v>1</v>
      </c>
      <c r="V28" s="58"/>
      <c r="W28" s="59">
        <v>2673</v>
      </c>
      <c r="X28" s="58">
        <v>0.95</v>
      </c>
      <c r="Y28" s="60" t="s">
        <v>558</v>
      </c>
      <c r="BA28" s="8"/>
      <c r="BB28" s="8"/>
    </row>
    <row r="29" spans="1:54" ht="75.75" thickBot="1">
      <c r="A29" s="553"/>
      <c r="B29" s="61" t="s">
        <v>523</v>
      </c>
      <c r="C29" s="67" t="s">
        <v>511</v>
      </c>
      <c r="D29" s="67" t="s">
        <v>1014</v>
      </c>
      <c r="E29" s="67" t="s">
        <v>1015</v>
      </c>
      <c r="F29" s="276" t="s">
        <v>26</v>
      </c>
      <c r="G29" s="277"/>
      <c r="H29" s="62" t="s">
        <v>21</v>
      </c>
      <c r="I29" s="270" t="s">
        <v>23</v>
      </c>
      <c r="J29" s="271"/>
      <c r="K29" s="62" t="s">
        <v>64</v>
      </c>
      <c r="L29" s="272" t="s">
        <v>568</v>
      </c>
      <c r="M29" s="273"/>
      <c r="N29" s="274"/>
      <c r="O29" s="57"/>
      <c r="P29" s="57"/>
      <c r="Q29" s="57"/>
      <c r="R29" s="57">
        <v>282</v>
      </c>
      <c r="S29" s="57">
        <v>100</v>
      </c>
      <c r="T29" s="64"/>
      <c r="U29" s="68">
        <v>1</v>
      </c>
      <c r="V29" s="58"/>
      <c r="W29" s="59">
        <v>194</v>
      </c>
      <c r="X29" s="58">
        <v>1</v>
      </c>
      <c r="Y29" s="60" t="s">
        <v>558</v>
      </c>
      <c r="BA29" s="8"/>
      <c r="BB29" s="8"/>
    </row>
    <row r="30" spans="1:54" ht="105.75" thickBot="1">
      <c r="A30" s="76" t="s">
        <v>1016</v>
      </c>
      <c r="B30" s="61" t="s">
        <v>1017</v>
      </c>
      <c r="C30" s="57" t="s">
        <v>427</v>
      </c>
      <c r="D30" s="57" t="s">
        <v>460</v>
      </c>
      <c r="E30" s="67" t="s">
        <v>1018</v>
      </c>
      <c r="F30" s="604" t="s">
        <v>26</v>
      </c>
      <c r="G30" s="605"/>
      <c r="H30" s="62" t="s">
        <v>21</v>
      </c>
      <c r="I30" s="606" t="s">
        <v>23</v>
      </c>
      <c r="J30" s="607"/>
      <c r="K30" s="62" t="s">
        <v>22</v>
      </c>
      <c r="L30" s="602" t="s">
        <v>568</v>
      </c>
      <c r="M30" s="608"/>
      <c r="N30" s="603"/>
      <c r="O30" s="57"/>
      <c r="P30" s="57"/>
      <c r="Q30" s="57"/>
      <c r="R30" s="57"/>
      <c r="S30" s="57"/>
      <c r="T30" s="64"/>
      <c r="U30" s="68">
        <v>1</v>
      </c>
      <c r="V30" s="58"/>
      <c r="W30" s="59">
        <v>100</v>
      </c>
      <c r="X30" s="58">
        <v>1</v>
      </c>
      <c r="Y30" s="60" t="s">
        <v>558</v>
      </c>
      <c r="BA30" s="8"/>
      <c r="BB30" s="8"/>
    </row>
    <row r="31" spans="1:54" ht="75.75" thickBot="1">
      <c r="A31" s="551" t="s">
        <v>2039</v>
      </c>
      <c r="B31" s="61" t="s">
        <v>1035</v>
      </c>
      <c r="C31" s="57" t="s">
        <v>1036</v>
      </c>
      <c r="D31" s="57" t="s">
        <v>1037</v>
      </c>
      <c r="E31" s="57" t="s">
        <v>1038</v>
      </c>
      <c r="F31" s="604" t="s">
        <v>26</v>
      </c>
      <c r="G31" s="605"/>
      <c r="H31" s="547" t="s">
        <v>21</v>
      </c>
      <c r="I31" s="606" t="s">
        <v>23</v>
      </c>
      <c r="J31" s="607"/>
      <c r="K31" s="547" t="s">
        <v>22</v>
      </c>
      <c r="L31" s="602" t="s">
        <v>568</v>
      </c>
      <c r="M31" s="608"/>
      <c r="N31" s="603"/>
      <c r="O31" s="57"/>
      <c r="P31" s="57"/>
      <c r="Q31" s="57"/>
      <c r="R31" s="57"/>
      <c r="S31" s="57"/>
      <c r="T31" s="64"/>
      <c r="U31" s="68">
        <v>1</v>
      </c>
      <c r="V31" s="58"/>
      <c r="W31" s="59">
        <v>121</v>
      </c>
      <c r="X31" s="58">
        <v>1</v>
      </c>
      <c r="Y31" s="60" t="s">
        <v>558</v>
      </c>
      <c r="BA31" s="8"/>
      <c r="BB31" s="8"/>
    </row>
    <row r="32" spans="1:54" ht="60.75" thickBot="1">
      <c r="A32" s="552"/>
      <c r="B32" s="61" t="s">
        <v>1039</v>
      </c>
      <c r="C32" s="57" t="s">
        <v>1040</v>
      </c>
      <c r="D32" s="57" t="s">
        <v>1041</v>
      </c>
      <c r="E32" s="57" t="s">
        <v>1042</v>
      </c>
      <c r="F32" s="604" t="s">
        <v>26</v>
      </c>
      <c r="G32" s="605"/>
      <c r="H32" s="547" t="s">
        <v>21</v>
      </c>
      <c r="I32" s="606" t="s">
        <v>23</v>
      </c>
      <c r="J32" s="607"/>
      <c r="K32" s="547" t="s">
        <v>22</v>
      </c>
      <c r="L32" s="602" t="s">
        <v>568</v>
      </c>
      <c r="M32" s="608"/>
      <c r="N32" s="603"/>
      <c r="O32" s="57"/>
      <c r="P32" s="57"/>
      <c r="Q32" s="57"/>
      <c r="R32" s="57"/>
      <c r="S32" s="57"/>
      <c r="T32" s="64"/>
      <c r="U32" s="68">
        <v>1</v>
      </c>
      <c r="V32" s="58"/>
      <c r="W32" s="59">
        <v>121</v>
      </c>
      <c r="X32" s="58">
        <v>1</v>
      </c>
      <c r="Y32" s="60" t="s">
        <v>558</v>
      </c>
      <c r="BA32" s="8"/>
      <c r="BB32" s="8"/>
    </row>
    <row r="33" spans="1:54" ht="75.75" thickBot="1">
      <c r="A33" s="552"/>
      <c r="B33" s="61" t="s">
        <v>1043</v>
      </c>
      <c r="C33" s="57" t="s">
        <v>1044</v>
      </c>
      <c r="D33" s="57" t="s">
        <v>1045</v>
      </c>
      <c r="E33" s="57" t="s">
        <v>1046</v>
      </c>
      <c r="F33" s="604" t="s">
        <v>26</v>
      </c>
      <c r="G33" s="605"/>
      <c r="H33" s="547" t="s">
        <v>21</v>
      </c>
      <c r="I33" s="606" t="s">
        <v>23</v>
      </c>
      <c r="J33" s="607"/>
      <c r="K33" s="547" t="s">
        <v>22</v>
      </c>
      <c r="L33" s="602" t="s">
        <v>568</v>
      </c>
      <c r="M33" s="608"/>
      <c r="N33" s="603"/>
      <c r="O33" s="57"/>
      <c r="P33" s="57"/>
      <c r="Q33" s="57"/>
      <c r="R33" s="57"/>
      <c r="S33" s="57"/>
      <c r="T33" s="64"/>
      <c r="U33" s="68">
        <v>1</v>
      </c>
      <c r="V33" s="58"/>
      <c r="W33" s="59">
        <v>121</v>
      </c>
      <c r="X33" s="58">
        <v>1</v>
      </c>
      <c r="Y33" s="60" t="s">
        <v>558</v>
      </c>
      <c r="BA33" s="8"/>
      <c r="BB33" s="8"/>
    </row>
    <row r="34" spans="1:54" ht="75.75" thickBot="1">
      <c r="A34" s="553"/>
      <c r="B34" s="61" t="s">
        <v>1048</v>
      </c>
      <c r="C34" s="57" t="s">
        <v>1049</v>
      </c>
      <c r="D34" s="57" t="s">
        <v>1050</v>
      </c>
      <c r="E34" s="57" t="s">
        <v>1051</v>
      </c>
      <c r="F34" s="604" t="s">
        <v>26</v>
      </c>
      <c r="G34" s="605"/>
      <c r="H34" s="547" t="s">
        <v>21</v>
      </c>
      <c r="I34" s="606" t="s">
        <v>23</v>
      </c>
      <c r="J34" s="607"/>
      <c r="K34" s="547" t="s">
        <v>22</v>
      </c>
      <c r="L34" s="602" t="s">
        <v>568</v>
      </c>
      <c r="M34" s="608"/>
      <c r="N34" s="603"/>
      <c r="O34" s="57"/>
      <c r="P34" s="57"/>
      <c r="Q34" s="57"/>
      <c r="R34" s="57"/>
      <c r="S34" s="57"/>
      <c r="T34" s="64"/>
      <c r="U34" s="68">
        <v>1</v>
      </c>
      <c r="V34" s="58"/>
      <c r="W34" s="59">
        <v>121</v>
      </c>
      <c r="X34" s="58">
        <v>1</v>
      </c>
      <c r="Y34" s="60" t="s">
        <v>558</v>
      </c>
      <c r="BA34" s="8"/>
      <c r="BB34" s="8"/>
    </row>
    <row r="35" spans="1:54" ht="120.75" thickBot="1">
      <c r="A35" s="551" t="s">
        <v>2039</v>
      </c>
      <c r="B35" s="61" t="s">
        <v>1176</v>
      </c>
      <c r="C35" s="57" t="s">
        <v>1177</v>
      </c>
      <c r="D35" s="57" t="s">
        <v>1178</v>
      </c>
      <c r="E35" s="57" t="s">
        <v>1179</v>
      </c>
      <c r="F35" s="604" t="s">
        <v>26</v>
      </c>
      <c r="G35" s="605"/>
      <c r="H35" s="547" t="s">
        <v>21</v>
      </c>
      <c r="I35" s="606" t="s">
        <v>23</v>
      </c>
      <c r="J35" s="607"/>
      <c r="K35" s="547" t="s">
        <v>22</v>
      </c>
      <c r="L35" s="602" t="s">
        <v>568</v>
      </c>
      <c r="M35" s="608"/>
      <c r="N35" s="603"/>
      <c r="O35" s="57"/>
      <c r="P35" s="57"/>
      <c r="Q35" s="57"/>
      <c r="R35" s="57"/>
      <c r="S35" s="57"/>
      <c r="T35" s="64"/>
      <c r="U35" s="68">
        <v>0.75</v>
      </c>
      <c r="V35" s="58"/>
      <c r="W35" s="59">
        <v>48</v>
      </c>
      <c r="X35" s="58">
        <v>0.92310000000000003</v>
      </c>
      <c r="Y35" s="60" t="s">
        <v>558</v>
      </c>
      <c r="BA35" s="8"/>
      <c r="BB35" s="8"/>
    </row>
    <row r="36" spans="1:54" ht="90.75" thickBot="1">
      <c r="A36" s="552"/>
      <c r="B36" s="61" t="s">
        <v>1180</v>
      </c>
      <c r="C36" s="57" t="s">
        <v>1181</v>
      </c>
      <c r="D36" s="57" t="s">
        <v>1182</v>
      </c>
      <c r="E36" s="57" t="s">
        <v>1183</v>
      </c>
      <c r="F36" s="604" t="s">
        <v>26</v>
      </c>
      <c r="G36" s="605"/>
      <c r="H36" s="547" t="s">
        <v>21</v>
      </c>
      <c r="I36" s="606" t="s">
        <v>23</v>
      </c>
      <c r="J36" s="607"/>
      <c r="K36" s="547" t="s">
        <v>22</v>
      </c>
      <c r="L36" s="602" t="s">
        <v>568</v>
      </c>
      <c r="M36" s="608"/>
      <c r="N36" s="603"/>
      <c r="O36" s="57"/>
      <c r="P36" s="57"/>
      <c r="Q36" s="57"/>
      <c r="R36" s="57"/>
      <c r="S36" s="57"/>
      <c r="T36" s="64"/>
      <c r="U36" s="68">
        <v>0.42</v>
      </c>
      <c r="V36" s="58"/>
      <c r="W36" s="59">
        <v>93</v>
      </c>
      <c r="X36" s="58">
        <v>0.88580000000000003</v>
      </c>
      <c r="Y36" s="60" t="s">
        <v>558</v>
      </c>
      <c r="BA36" s="8"/>
      <c r="BB36" s="8"/>
    </row>
    <row r="37" spans="1:54" ht="120.75" thickBot="1">
      <c r="A37" s="552"/>
      <c r="B37" s="61" t="s">
        <v>1184</v>
      </c>
      <c r="C37" s="57" t="s">
        <v>1185</v>
      </c>
      <c r="D37" s="57" t="s">
        <v>1186</v>
      </c>
      <c r="E37" s="57" t="s">
        <v>1187</v>
      </c>
      <c r="F37" s="604" t="s">
        <v>26</v>
      </c>
      <c r="G37" s="605"/>
      <c r="H37" s="547" t="s">
        <v>21</v>
      </c>
      <c r="I37" s="606" t="s">
        <v>23</v>
      </c>
      <c r="J37" s="607"/>
      <c r="K37" s="547" t="s">
        <v>22</v>
      </c>
      <c r="L37" s="602" t="s">
        <v>568</v>
      </c>
      <c r="M37" s="608"/>
      <c r="N37" s="603"/>
      <c r="O37" s="57"/>
      <c r="P37" s="57"/>
      <c r="Q37" s="57"/>
      <c r="R37" s="57"/>
      <c r="S37" s="57"/>
      <c r="T37" s="64"/>
      <c r="U37" s="68">
        <v>1</v>
      </c>
      <c r="V37" s="58"/>
      <c r="W37" s="59">
        <v>143</v>
      </c>
      <c r="X37" s="58">
        <v>1</v>
      </c>
      <c r="Y37" s="60" t="s">
        <v>558</v>
      </c>
      <c r="BA37" s="8"/>
      <c r="BB37" s="8"/>
    </row>
    <row r="38" spans="1:54" ht="90.75" thickBot="1">
      <c r="A38" s="552"/>
      <c r="B38" s="61" t="s">
        <v>1188</v>
      </c>
      <c r="C38" s="57" t="s">
        <v>1189</v>
      </c>
      <c r="D38" s="57" t="s">
        <v>1190</v>
      </c>
      <c r="E38" s="57" t="s">
        <v>1191</v>
      </c>
      <c r="F38" s="604" t="s">
        <v>26</v>
      </c>
      <c r="G38" s="605"/>
      <c r="H38" s="547" t="s">
        <v>21</v>
      </c>
      <c r="I38" s="606" t="s">
        <v>23</v>
      </c>
      <c r="J38" s="607"/>
      <c r="K38" s="547" t="s">
        <v>22</v>
      </c>
      <c r="L38" s="602" t="s">
        <v>568</v>
      </c>
      <c r="M38" s="608"/>
      <c r="N38" s="603"/>
      <c r="O38" s="57"/>
      <c r="P38" s="57"/>
      <c r="Q38" s="57"/>
      <c r="R38" s="57"/>
      <c r="S38" s="57"/>
      <c r="T38" s="64"/>
      <c r="U38" s="68">
        <v>0.15</v>
      </c>
      <c r="V38" s="58"/>
      <c r="W38" s="59">
        <v>11457</v>
      </c>
      <c r="X38" s="58">
        <v>0.15</v>
      </c>
      <c r="Y38" s="60" t="s">
        <v>558</v>
      </c>
      <c r="BA38" s="8"/>
      <c r="BB38" s="8"/>
    </row>
    <row r="39" spans="1:54" ht="77.25" thickBot="1">
      <c r="A39" s="553"/>
      <c r="B39" s="61" t="s">
        <v>1192</v>
      </c>
      <c r="C39" s="57" t="s">
        <v>1193</v>
      </c>
      <c r="D39" s="57" t="s">
        <v>1194</v>
      </c>
      <c r="E39" s="57" t="s">
        <v>1195</v>
      </c>
      <c r="F39" s="604" t="s">
        <v>26</v>
      </c>
      <c r="G39" s="605"/>
      <c r="H39" s="547" t="s">
        <v>21</v>
      </c>
      <c r="I39" s="606" t="s">
        <v>23</v>
      </c>
      <c r="J39" s="607"/>
      <c r="K39" s="547" t="s">
        <v>22</v>
      </c>
      <c r="L39" s="602" t="s">
        <v>568</v>
      </c>
      <c r="M39" s="608"/>
      <c r="N39" s="603"/>
      <c r="O39" s="57"/>
      <c r="P39" s="57"/>
      <c r="Q39" s="57"/>
      <c r="R39" s="57"/>
      <c r="S39" s="57"/>
      <c r="T39" s="64"/>
      <c r="U39" s="68">
        <v>1</v>
      </c>
      <c r="V39" s="58"/>
      <c r="W39" s="59">
        <v>971</v>
      </c>
      <c r="X39" s="58">
        <v>1.3486</v>
      </c>
      <c r="Y39" s="60" t="s">
        <v>558</v>
      </c>
      <c r="BA39" s="8"/>
      <c r="BB39" s="8"/>
    </row>
    <row r="40" spans="1:54" ht="75.75" thickBot="1">
      <c r="A40" s="76" t="s">
        <v>2039</v>
      </c>
      <c r="B40" s="61" t="s">
        <v>2040</v>
      </c>
      <c r="C40" s="57" t="s">
        <v>2041</v>
      </c>
      <c r="D40" s="57" t="s">
        <v>2042</v>
      </c>
      <c r="E40" s="57" t="s">
        <v>2043</v>
      </c>
      <c r="F40" s="604" t="s">
        <v>26</v>
      </c>
      <c r="G40" s="605"/>
      <c r="H40" s="547" t="s">
        <v>21</v>
      </c>
      <c r="I40" s="606" t="s">
        <v>23</v>
      </c>
      <c r="J40" s="607"/>
      <c r="K40" s="547" t="s">
        <v>22</v>
      </c>
      <c r="L40" s="602" t="s">
        <v>568</v>
      </c>
      <c r="M40" s="608"/>
      <c r="N40" s="603"/>
      <c r="O40" s="57"/>
      <c r="P40" s="245">
        <v>1</v>
      </c>
      <c r="Q40" s="245"/>
      <c r="R40" s="245">
        <v>1</v>
      </c>
      <c r="S40" s="245">
        <v>1</v>
      </c>
      <c r="T40" s="64"/>
      <c r="U40" s="951">
        <v>1</v>
      </c>
      <c r="V40" s="245">
        <v>1</v>
      </c>
      <c r="W40" s="443">
        <v>249660</v>
      </c>
      <c r="X40" s="58">
        <v>1</v>
      </c>
      <c r="Y40" s="60" t="s">
        <v>558</v>
      </c>
      <c r="BA40" s="8"/>
      <c r="BB40" s="8"/>
    </row>
    <row r="41" spans="1:54" ht="39" customHeight="1" thickBot="1">
      <c r="A41" s="76"/>
      <c r="B41" s="61"/>
      <c r="C41" s="57"/>
      <c r="D41" s="57"/>
      <c r="E41" s="57"/>
      <c r="F41" s="538"/>
      <c r="G41" s="539"/>
      <c r="H41" s="547"/>
      <c r="I41" s="540"/>
      <c r="J41" s="541"/>
      <c r="K41" s="547"/>
      <c r="L41" s="542"/>
      <c r="M41" s="543"/>
      <c r="N41" s="544"/>
      <c r="O41" s="57"/>
      <c r="P41" s="57"/>
      <c r="Q41" s="57"/>
      <c r="R41" s="57"/>
      <c r="S41" s="57"/>
      <c r="T41" s="64"/>
      <c r="U41" s="68"/>
      <c r="V41" s="58"/>
      <c r="W41" s="59"/>
      <c r="X41" s="58"/>
      <c r="Y41" s="60"/>
      <c r="BA41" s="8"/>
      <c r="BB41" s="8"/>
    </row>
    <row r="42" spans="1:54" ht="15.75" thickBot="1">
      <c r="A42" s="76"/>
      <c r="B42" s="61"/>
      <c r="C42" s="57"/>
      <c r="D42" s="57"/>
      <c r="E42" s="57"/>
      <c r="F42" s="538"/>
      <c r="G42" s="539"/>
      <c r="H42" s="547"/>
      <c r="I42" s="540"/>
      <c r="J42" s="541"/>
      <c r="K42" s="547"/>
      <c r="L42" s="542"/>
      <c r="M42" s="543"/>
      <c r="N42" s="544"/>
      <c r="O42" s="57"/>
      <c r="P42" s="57"/>
      <c r="Q42" s="57"/>
      <c r="R42" s="57"/>
      <c r="S42" s="57"/>
      <c r="T42" s="64"/>
      <c r="U42" s="68"/>
      <c r="V42" s="58"/>
      <c r="W42" s="59"/>
      <c r="X42" s="58"/>
      <c r="Y42" s="60"/>
      <c r="BA42" s="8"/>
      <c r="BB42" s="8"/>
    </row>
    <row r="43" spans="1:54" ht="15.75" thickBot="1">
      <c r="A43" s="76"/>
      <c r="B43" s="61"/>
      <c r="C43" s="57"/>
      <c r="D43" s="57"/>
      <c r="E43" s="57"/>
      <c r="F43" s="538"/>
      <c r="G43" s="539"/>
      <c r="H43" s="547"/>
      <c r="I43" s="540"/>
      <c r="J43" s="541"/>
      <c r="K43" s="547"/>
      <c r="L43" s="542"/>
      <c r="M43" s="543"/>
      <c r="N43" s="544"/>
      <c r="O43" s="57"/>
      <c r="P43" s="57"/>
      <c r="Q43" s="57"/>
      <c r="R43" s="57"/>
      <c r="S43" s="57"/>
      <c r="T43" s="64"/>
      <c r="U43" s="68"/>
      <c r="V43" s="58"/>
      <c r="W43" s="59"/>
      <c r="X43" s="58"/>
      <c r="Y43" s="60"/>
      <c r="BA43" s="8"/>
      <c r="BB43" s="8"/>
    </row>
    <row r="44" spans="1:54" ht="15.75" thickBot="1">
      <c r="A44" s="76"/>
      <c r="B44" s="61"/>
      <c r="C44" s="57"/>
      <c r="D44" s="57"/>
      <c r="E44" s="57"/>
      <c r="F44" s="538"/>
      <c r="G44" s="539"/>
      <c r="H44" s="547"/>
      <c r="I44" s="540"/>
      <c r="J44" s="541"/>
      <c r="K44" s="547"/>
      <c r="L44" s="542"/>
      <c r="M44" s="543"/>
      <c r="N44" s="544"/>
      <c r="O44" s="57"/>
      <c r="P44" s="57"/>
      <c r="Q44" s="57"/>
      <c r="R44" s="57"/>
      <c r="S44" s="57"/>
      <c r="T44" s="64"/>
      <c r="U44" s="68"/>
      <c r="V44" s="58"/>
      <c r="W44" s="59"/>
      <c r="X44" s="58"/>
      <c r="Y44" s="60"/>
      <c r="BA44" s="8"/>
      <c r="BB44" s="8"/>
    </row>
    <row r="45" spans="1:54" ht="15.75" thickBot="1">
      <c r="A45" s="76"/>
      <c r="B45" s="61"/>
      <c r="C45" s="57"/>
      <c r="D45" s="57"/>
      <c r="E45" s="57"/>
      <c r="F45" s="538"/>
      <c r="G45" s="539"/>
      <c r="H45" s="547"/>
      <c r="I45" s="540"/>
      <c r="J45" s="541"/>
      <c r="K45" s="547"/>
      <c r="L45" s="542"/>
      <c r="M45" s="543"/>
      <c r="N45" s="544"/>
      <c r="O45" s="57"/>
      <c r="P45" s="57"/>
      <c r="Q45" s="57"/>
      <c r="R45" s="57"/>
      <c r="S45" s="57"/>
      <c r="T45" s="64"/>
      <c r="U45" s="68"/>
      <c r="V45" s="58"/>
      <c r="W45" s="59"/>
      <c r="X45" s="58"/>
      <c r="Y45" s="60"/>
      <c r="BA45" s="8"/>
      <c r="BB45" s="8"/>
    </row>
    <row r="46" spans="1:54" ht="15.75" thickBot="1">
      <c r="A46" s="76"/>
      <c r="B46" s="61"/>
      <c r="C46" s="57"/>
      <c r="D46" s="57"/>
      <c r="E46" s="57"/>
      <c r="F46" s="538"/>
      <c r="G46" s="539"/>
      <c r="H46" s="547"/>
      <c r="I46" s="540"/>
      <c r="J46" s="541"/>
      <c r="K46" s="547"/>
      <c r="L46" s="542"/>
      <c r="M46" s="543"/>
      <c r="N46" s="544"/>
      <c r="O46" s="57"/>
      <c r="P46" s="57"/>
      <c r="Q46" s="57"/>
      <c r="R46" s="57"/>
      <c r="S46" s="57"/>
      <c r="T46" s="64"/>
      <c r="U46" s="68"/>
      <c r="V46" s="58"/>
      <c r="W46" s="59"/>
      <c r="X46" s="58"/>
      <c r="Y46" s="60"/>
      <c r="BA46" s="8"/>
      <c r="BB46" s="8"/>
    </row>
    <row r="47" spans="1:54" ht="15.75" thickBot="1">
      <c r="A47" s="76"/>
      <c r="B47" s="61"/>
      <c r="C47" s="57"/>
      <c r="D47" s="57"/>
      <c r="E47" s="57"/>
      <c r="F47" s="538"/>
      <c r="G47" s="539"/>
      <c r="H47" s="547"/>
      <c r="I47" s="540"/>
      <c r="J47" s="541"/>
      <c r="K47" s="547"/>
      <c r="L47" s="542"/>
      <c r="M47" s="543"/>
      <c r="N47" s="544"/>
      <c r="O47" s="57"/>
      <c r="P47" s="57"/>
      <c r="Q47" s="57"/>
      <c r="R47" s="57"/>
      <c r="S47" s="57"/>
      <c r="T47" s="64"/>
      <c r="U47" s="68"/>
      <c r="V47" s="58"/>
      <c r="W47" s="59"/>
      <c r="X47" s="58"/>
      <c r="Y47" s="60"/>
      <c r="BA47" s="8"/>
      <c r="BB47" s="8"/>
    </row>
    <row r="48" spans="1:54" ht="15.75" thickBot="1">
      <c r="A48" s="76"/>
      <c r="B48" s="79"/>
      <c r="C48" s="57"/>
      <c r="D48" s="57"/>
      <c r="E48" s="57"/>
      <c r="F48" s="604"/>
      <c r="G48" s="605"/>
      <c r="H48" s="62"/>
      <c r="I48" s="606"/>
      <c r="J48" s="607"/>
      <c r="K48" s="62"/>
      <c r="L48" s="602"/>
      <c r="M48" s="608"/>
      <c r="N48" s="603"/>
      <c r="O48" s="57"/>
      <c r="P48" s="57"/>
      <c r="Q48" s="57"/>
      <c r="R48" s="57"/>
      <c r="S48" s="57"/>
      <c r="T48" s="64"/>
      <c r="U48" s="68"/>
      <c r="V48" s="58"/>
      <c r="W48" s="59"/>
      <c r="X48" s="58"/>
      <c r="Y48" s="60"/>
      <c r="BA48" s="8"/>
      <c r="BB48" s="8"/>
    </row>
    <row r="49" spans="1:54" ht="24" customHeight="1" thickBot="1">
      <c r="A49" s="588" t="s">
        <v>601</v>
      </c>
      <c r="B49" s="588"/>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BA49" s="8"/>
      <c r="BB49" s="8"/>
    </row>
    <row r="50" spans="1:54" ht="21.75" customHeight="1" thickBot="1">
      <c r="A50" s="588" t="s">
        <v>602</v>
      </c>
      <c r="B50" s="588"/>
      <c r="C50" s="588"/>
      <c r="D50" s="588"/>
      <c r="E50" s="588"/>
      <c r="F50" s="588"/>
      <c r="G50" s="588"/>
      <c r="H50" s="588"/>
      <c r="I50" s="588"/>
      <c r="J50" s="588"/>
      <c r="K50" s="588" t="s">
        <v>603</v>
      </c>
      <c r="L50" s="588"/>
      <c r="M50" s="588"/>
      <c r="N50" s="588"/>
      <c r="O50" s="588"/>
      <c r="P50" s="588"/>
      <c r="Q50" s="588"/>
      <c r="R50" s="588"/>
      <c r="S50" s="588"/>
      <c r="T50" s="588"/>
      <c r="U50" s="588"/>
      <c r="V50" s="588"/>
      <c r="W50" s="588"/>
      <c r="X50" s="588"/>
      <c r="Y50" s="588"/>
      <c r="BA50" s="8"/>
      <c r="BB50" s="8"/>
    </row>
    <row r="51" spans="1:54" ht="34.5" customHeight="1" thickBot="1">
      <c r="A51" s="588" t="s">
        <v>410</v>
      </c>
      <c r="B51" s="588"/>
      <c r="C51" s="588"/>
      <c r="D51" s="588"/>
      <c r="E51" s="588"/>
      <c r="F51" s="588" t="s">
        <v>49</v>
      </c>
      <c r="G51" s="588"/>
      <c r="H51" s="588"/>
      <c r="I51" s="588"/>
      <c r="J51" s="588"/>
      <c r="K51" s="589" t="s">
        <v>604</v>
      </c>
      <c r="L51" s="590" t="s">
        <v>605</v>
      </c>
      <c r="M51" s="591"/>
      <c r="N51" s="591"/>
      <c r="O51" s="591"/>
      <c r="P51" s="591"/>
      <c r="Q51" s="591"/>
      <c r="R51" s="591"/>
      <c r="S51" s="591"/>
      <c r="T51" s="591"/>
      <c r="U51" s="591"/>
      <c r="V51" s="591"/>
      <c r="W51" s="591"/>
      <c r="X51" s="591"/>
      <c r="Y51" s="592"/>
      <c r="BA51" s="8"/>
      <c r="BB51" s="8"/>
    </row>
    <row r="52" spans="1:54" ht="24" customHeight="1" thickBot="1">
      <c r="A52" s="588"/>
      <c r="B52" s="588"/>
      <c r="C52" s="588" t="s">
        <v>0</v>
      </c>
      <c r="D52" s="588" t="s">
        <v>1</v>
      </c>
      <c r="E52" s="588" t="s">
        <v>3</v>
      </c>
      <c r="F52" s="588" t="s">
        <v>0</v>
      </c>
      <c r="G52" s="588" t="s">
        <v>2</v>
      </c>
      <c r="H52" s="588"/>
      <c r="I52" s="589" t="s">
        <v>33</v>
      </c>
      <c r="J52" s="588" t="s">
        <v>3</v>
      </c>
      <c r="K52" s="589"/>
      <c r="L52" s="590" t="s">
        <v>606</v>
      </c>
      <c r="M52" s="591"/>
      <c r="N52" s="591"/>
      <c r="O52" s="591"/>
      <c r="P52" s="591"/>
      <c r="Q52" s="592"/>
      <c r="R52" s="593" t="s">
        <v>49</v>
      </c>
      <c r="S52" s="594"/>
      <c r="T52" s="594"/>
      <c r="U52" s="594"/>
      <c r="V52" s="595"/>
      <c r="W52" s="596" t="s">
        <v>607</v>
      </c>
      <c r="X52" s="597"/>
      <c r="Y52" s="600" t="s">
        <v>608</v>
      </c>
      <c r="BA52" s="8"/>
      <c r="BB52" s="8"/>
    </row>
    <row r="53" spans="1:54" ht="45.75" customHeight="1" thickBot="1">
      <c r="A53" s="588"/>
      <c r="B53" s="588"/>
      <c r="C53" s="588"/>
      <c r="D53" s="588"/>
      <c r="E53" s="588"/>
      <c r="F53" s="588"/>
      <c r="G53" s="588"/>
      <c r="H53" s="588"/>
      <c r="I53" s="589"/>
      <c r="J53" s="588"/>
      <c r="K53" s="589"/>
      <c r="L53" s="590" t="s">
        <v>609</v>
      </c>
      <c r="M53" s="592"/>
      <c r="N53" s="590" t="s">
        <v>1</v>
      </c>
      <c r="O53" s="592"/>
      <c r="P53" s="593" t="s">
        <v>3</v>
      </c>
      <c r="Q53" s="595"/>
      <c r="R53" s="281" t="s">
        <v>609</v>
      </c>
      <c r="S53" s="593" t="s">
        <v>2</v>
      </c>
      <c r="T53" s="595"/>
      <c r="U53" s="81" t="s">
        <v>610</v>
      </c>
      <c r="V53" s="280" t="s">
        <v>3</v>
      </c>
      <c r="W53" s="598"/>
      <c r="X53" s="599"/>
      <c r="Y53" s="601"/>
      <c r="BA53" s="8"/>
      <c r="BB53" s="8"/>
    </row>
    <row r="54" spans="1:54" ht="19.5" customHeight="1" thickBot="1">
      <c r="A54" s="576" t="s">
        <v>611</v>
      </c>
      <c r="B54" s="577"/>
      <c r="C54" s="291">
        <f>28460.44+484</f>
        <v>28944.44</v>
      </c>
      <c r="D54" s="83"/>
      <c r="E54" s="84">
        <f>SUM(C54:D54)</f>
        <v>28944.44</v>
      </c>
      <c r="F54" s="83">
        <v>0</v>
      </c>
      <c r="G54" s="85" t="s">
        <v>577</v>
      </c>
      <c r="H54" s="83"/>
      <c r="I54" s="83"/>
      <c r="J54" s="84">
        <f>SUM(F54:I54)</f>
        <v>0</v>
      </c>
      <c r="K54" s="84">
        <f>E54+J54</f>
        <v>28944.44</v>
      </c>
      <c r="L54" s="578">
        <f>28460.44+484</f>
        <v>28944.44</v>
      </c>
      <c r="M54" s="579"/>
      <c r="N54" s="580"/>
      <c r="O54" s="581"/>
      <c r="P54" s="582">
        <f>SUM(L54:O54)</f>
        <v>28944.44</v>
      </c>
      <c r="Q54" s="583"/>
      <c r="R54" s="86"/>
      <c r="S54" s="85" t="s">
        <v>581</v>
      </c>
      <c r="T54" s="86"/>
      <c r="U54" s="86"/>
      <c r="V54" s="87">
        <f>SUM(R54,T54,U54)</f>
        <v>0</v>
      </c>
      <c r="W54" s="584">
        <f>SUM(P54,V54)</f>
        <v>28944.44</v>
      </c>
      <c r="X54" s="585"/>
      <c r="Y54" s="88">
        <f>IF(W54=0,0,W54/K54)</f>
        <v>1</v>
      </c>
      <c r="BA54" s="8"/>
      <c r="BB54" s="8"/>
    </row>
    <row r="55" spans="1:54" ht="19.5" customHeight="1" thickBot="1">
      <c r="A55" s="576" t="s">
        <v>612</v>
      </c>
      <c r="B55" s="577"/>
      <c r="C55" s="291">
        <f>41007.29+3562+39840</f>
        <v>84409.290000000008</v>
      </c>
      <c r="D55" s="83"/>
      <c r="E55" s="84">
        <f>SUM(C55:D55)</f>
        <v>84409.290000000008</v>
      </c>
      <c r="F55" s="83">
        <v>0</v>
      </c>
      <c r="G55" s="85" t="s">
        <v>581</v>
      </c>
      <c r="H55" s="83"/>
      <c r="I55" s="83"/>
      <c r="J55" s="84">
        <f>SUM(F55:I55)</f>
        <v>0</v>
      </c>
      <c r="K55" s="84">
        <f>J55+E55</f>
        <v>84409.290000000008</v>
      </c>
      <c r="L55" s="578">
        <f>41007.29+3295+39840</f>
        <v>84142.290000000008</v>
      </c>
      <c r="M55" s="579"/>
      <c r="N55" s="586"/>
      <c r="O55" s="587"/>
      <c r="P55" s="582">
        <f>SUM(L55:O55)</f>
        <v>84142.290000000008</v>
      </c>
      <c r="Q55" s="583"/>
      <c r="R55" s="86"/>
      <c r="S55" s="85" t="s">
        <v>581</v>
      </c>
      <c r="T55" s="86"/>
      <c r="U55" s="86"/>
      <c r="V55" s="87">
        <f>SUM(R55,T55,U55)</f>
        <v>0</v>
      </c>
      <c r="W55" s="584">
        <f>SUM(P55,V55)</f>
        <v>84142.290000000008</v>
      </c>
      <c r="X55" s="585"/>
      <c r="Y55" s="88">
        <f>IF(W55=0,0,W55/K55)</f>
        <v>0.99683684106334736</v>
      </c>
      <c r="BA55" s="8"/>
      <c r="BB55" s="8"/>
    </row>
    <row r="56" spans="1:54" ht="15.75" thickBot="1">
      <c r="A56" s="561" t="s">
        <v>613</v>
      </c>
      <c r="B56" s="562"/>
      <c r="C56" s="562"/>
      <c r="D56" s="562"/>
      <c r="E56" s="562"/>
      <c r="F56" s="562"/>
      <c r="G56" s="562"/>
      <c r="H56" s="562"/>
      <c r="I56" s="562"/>
      <c r="J56" s="562"/>
      <c r="K56" s="562"/>
      <c r="L56" s="562"/>
      <c r="M56" s="562"/>
      <c r="N56" s="562"/>
      <c r="O56" s="562"/>
      <c r="P56" s="562"/>
      <c r="Q56" s="562"/>
      <c r="R56" s="562"/>
      <c r="S56" s="562"/>
      <c r="T56" s="562"/>
      <c r="U56" s="562"/>
      <c r="V56" s="562"/>
      <c r="W56" s="562"/>
      <c r="X56" s="563"/>
      <c r="Y56" s="564"/>
      <c r="BA56" s="8"/>
      <c r="BB56" s="8"/>
    </row>
    <row r="57" spans="1:54" ht="17.25" thickTop="1" thickBot="1">
      <c r="A57" s="565"/>
      <c r="B57" s="566"/>
      <c r="C57" s="567"/>
      <c r="D57" s="568"/>
      <c r="E57" s="568"/>
      <c r="F57" s="568"/>
      <c r="G57" s="568"/>
      <c r="H57" s="568"/>
      <c r="I57" s="568"/>
      <c r="J57" s="568"/>
      <c r="K57" s="568"/>
      <c r="L57" s="568"/>
      <c r="M57" s="568"/>
      <c r="N57" s="568"/>
      <c r="O57" s="568"/>
      <c r="P57" s="568"/>
      <c r="Q57" s="568"/>
      <c r="R57" s="568"/>
      <c r="S57" s="568"/>
      <c r="T57" s="568"/>
      <c r="U57" s="568"/>
      <c r="V57" s="568"/>
      <c r="W57" s="568"/>
      <c r="X57" s="568"/>
      <c r="Y57" s="569"/>
      <c r="BA57" s="8"/>
      <c r="BB57" s="8"/>
    </row>
    <row r="58" spans="1:54" ht="16.5" thickBot="1">
      <c r="A58" s="570"/>
      <c r="B58" s="571"/>
      <c r="C58" s="572"/>
      <c r="D58" s="573"/>
      <c r="E58" s="573"/>
      <c r="F58" s="573"/>
      <c r="G58" s="573"/>
      <c r="H58" s="573"/>
      <c r="I58" s="573"/>
      <c r="J58" s="573"/>
      <c r="K58" s="573"/>
      <c r="L58" s="573"/>
      <c r="M58" s="573"/>
      <c r="N58" s="573"/>
      <c r="O58" s="573"/>
      <c r="P58" s="573"/>
      <c r="Q58" s="573"/>
      <c r="R58" s="573"/>
      <c r="S58" s="573"/>
      <c r="T58" s="573"/>
      <c r="U58" s="573"/>
      <c r="V58" s="573"/>
      <c r="W58" s="573"/>
      <c r="X58" s="573"/>
      <c r="Y58" s="574"/>
      <c r="BA58" s="8"/>
      <c r="BB58" s="8"/>
    </row>
    <row r="59" spans="1:54" ht="15.75" thickTop="1">
      <c r="BA59" s="8"/>
      <c r="BB59" s="8"/>
    </row>
    <row r="60" spans="1:54">
      <c r="C60" s="89"/>
      <c r="BA60" s="8"/>
      <c r="BB60" s="8"/>
    </row>
    <row r="61" spans="1:54">
      <c r="BA61" s="8"/>
      <c r="BB61" s="8"/>
    </row>
    <row r="62" spans="1:54">
      <c r="C62" s="89"/>
      <c r="BA62" s="8"/>
      <c r="BB62" s="8"/>
    </row>
    <row r="63" spans="1:54">
      <c r="BA63" s="8"/>
      <c r="BB63" s="8"/>
    </row>
    <row r="64" spans="1:54">
      <c r="BA64" s="8"/>
      <c r="BB64" s="8"/>
    </row>
    <row r="65" spans="53:54">
      <c r="BA65" s="8"/>
      <c r="BB65" s="8"/>
    </row>
    <row r="66" spans="53:54">
      <c r="BA66" s="8"/>
      <c r="BB66" s="8"/>
    </row>
    <row r="67" spans="53:54">
      <c r="BA67" s="8"/>
      <c r="BB67" s="8"/>
    </row>
    <row r="68" spans="53:54">
      <c r="BA68" s="8"/>
      <c r="BB68" s="8"/>
    </row>
    <row r="69" spans="53:54">
      <c r="BA69" s="8"/>
      <c r="BB69" s="8"/>
    </row>
    <row r="70" spans="53:54">
      <c r="BA70" s="8"/>
      <c r="BB70" s="8"/>
    </row>
    <row r="71" spans="53:54">
      <c r="BA71" s="8"/>
      <c r="BB71" s="8"/>
    </row>
    <row r="72" spans="53:54">
      <c r="BA72" s="8"/>
      <c r="BB72" s="8"/>
    </row>
    <row r="73" spans="53:54">
      <c r="BA73" s="8"/>
      <c r="BB73" s="8"/>
    </row>
    <row r="74" spans="53:54">
      <c r="BA74" s="8"/>
      <c r="BB74" s="8"/>
    </row>
    <row r="75" spans="53:54">
      <c r="BA75" s="8"/>
      <c r="BB75" s="8"/>
    </row>
    <row r="76" spans="53:54">
      <c r="BA76" s="8"/>
      <c r="BB76" s="8"/>
    </row>
    <row r="77" spans="53:54">
      <c r="BA77" s="8"/>
      <c r="BB77" s="8"/>
    </row>
    <row r="78" spans="53:54">
      <c r="BA78" s="8"/>
      <c r="BB78" s="8"/>
    </row>
    <row r="79" spans="53:54">
      <c r="BA79" s="8"/>
      <c r="BB79" s="8"/>
    </row>
    <row r="80" spans="53:54">
      <c r="BA80" s="8"/>
      <c r="BB80" s="8"/>
    </row>
    <row r="81" spans="53:54">
      <c r="BA81" s="8"/>
      <c r="BB81" s="8"/>
    </row>
    <row r="82" spans="53:54">
      <c r="BA82" s="8"/>
      <c r="BB82" s="8"/>
    </row>
    <row r="83" spans="53:54">
      <c r="BA83" s="8"/>
      <c r="BB83" s="8"/>
    </row>
    <row r="84" spans="53:54">
      <c r="BA84" s="8"/>
      <c r="BB84" s="8"/>
    </row>
    <row r="85" spans="53:54">
      <c r="BA85" s="8"/>
      <c r="BB85" s="8"/>
    </row>
    <row r="86" spans="53:54">
      <c r="BA86" s="8"/>
      <c r="BB86" s="8"/>
    </row>
    <row r="87" spans="53:54">
      <c r="BA87" s="8"/>
      <c r="BB87" s="8"/>
    </row>
    <row r="88" spans="53:54">
      <c r="BA88" s="8"/>
      <c r="BB88" s="8"/>
    </row>
    <row r="89" spans="53:54">
      <c r="BA89" s="8"/>
      <c r="BB89" s="8"/>
    </row>
    <row r="90" spans="53:54">
      <c r="BA90" s="8"/>
      <c r="BB90" s="8"/>
    </row>
    <row r="91" spans="53:54">
      <c r="BA91" s="8"/>
      <c r="BB91" s="8"/>
    </row>
    <row r="92" spans="53:54">
      <c r="BA92" s="8"/>
      <c r="BB92" s="8"/>
    </row>
    <row r="93" spans="53:54">
      <c r="BA93" s="8"/>
      <c r="BB93" s="8"/>
    </row>
    <row r="94" spans="53:54">
      <c r="BA94" s="8"/>
      <c r="BB94" s="8"/>
    </row>
    <row r="95" spans="53:54">
      <c r="BA95" s="8"/>
      <c r="BB95" s="8"/>
    </row>
    <row r="96" spans="53:54">
      <c r="BA96" s="8"/>
      <c r="BB96" s="8"/>
    </row>
    <row r="97" spans="53:54">
      <c r="BA97" s="8"/>
      <c r="BB97" s="8"/>
    </row>
    <row r="98" spans="53:54">
      <c r="BA98" s="8"/>
      <c r="BB98" s="8"/>
    </row>
    <row r="99" spans="53:54">
      <c r="BA99" s="8"/>
      <c r="BB99" s="8"/>
    </row>
    <row r="100" spans="53:54">
      <c r="BA100" s="8"/>
      <c r="BB100" s="8"/>
    </row>
    <row r="101" spans="53:54">
      <c r="BA101" s="8"/>
      <c r="BB101" s="8"/>
    </row>
    <row r="102" spans="53:54">
      <c r="BA102" s="8"/>
      <c r="BB102" s="8"/>
    </row>
    <row r="103" spans="53:54">
      <c r="BA103" s="8"/>
      <c r="BB103" s="8"/>
    </row>
    <row r="104" spans="53:54">
      <c r="BA104" s="8"/>
      <c r="BB104" s="8"/>
    </row>
    <row r="105" spans="53:54">
      <c r="BA105" s="8"/>
      <c r="BB105" s="8"/>
    </row>
    <row r="106" spans="53:54">
      <c r="BA106" s="8"/>
      <c r="BB106" s="8"/>
    </row>
    <row r="107" spans="53:54">
      <c r="BA107" s="8"/>
      <c r="BB107" s="8"/>
    </row>
    <row r="108" spans="53:54">
      <c r="BA108" s="8"/>
      <c r="BB108" s="8"/>
    </row>
    <row r="109" spans="53:54">
      <c r="BA109" s="8"/>
      <c r="BB109" s="8"/>
    </row>
    <row r="110" spans="53:54">
      <c r="BA110" s="8"/>
      <c r="BB110" s="8"/>
    </row>
    <row r="111" spans="53:54">
      <c r="BA111" s="8"/>
      <c r="BB111" s="8"/>
    </row>
    <row r="112" spans="53:54">
      <c r="BA112" s="8"/>
      <c r="BB112" s="8"/>
    </row>
    <row r="113" spans="53:54">
      <c r="BA113" s="8"/>
      <c r="BB113" s="8"/>
    </row>
    <row r="114" spans="53:54">
      <c r="BA114" s="8"/>
      <c r="BB114" s="8"/>
    </row>
    <row r="115" spans="53:54">
      <c r="BA115" s="8"/>
      <c r="BB115" s="8"/>
    </row>
    <row r="116" spans="53:54">
      <c r="BA116" s="8"/>
      <c r="BB116" s="8"/>
    </row>
    <row r="117" spans="53:54">
      <c r="BA117" s="8"/>
      <c r="BB117" s="8"/>
    </row>
    <row r="118" spans="53:54">
      <c r="BA118" s="8"/>
      <c r="BB118" s="8"/>
    </row>
    <row r="119" spans="53:54">
      <c r="BA119" s="8"/>
      <c r="BB119" s="8"/>
    </row>
    <row r="120" spans="53:54">
      <c r="BA120" s="8"/>
      <c r="BB120" s="8"/>
    </row>
    <row r="121" spans="53:54">
      <c r="BA121" s="8"/>
      <c r="BB121" s="8"/>
    </row>
    <row r="122" spans="53:54">
      <c r="BA122" s="8"/>
      <c r="BB122" s="8"/>
    </row>
    <row r="123" spans="53:54">
      <c r="BA123" s="8"/>
      <c r="BB123" s="8"/>
    </row>
    <row r="124" spans="53:54">
      <c r="BA124" s="8"/>
      <c r="BB124" s="8"/>
    </row>
    <row r="125" spans="53:54">
      <c r="BA125" s="8"/>
      <c r="BB125" s="8"/>
    </row>
    <row r="126" spans="53:54">
      <c r="BA126" s="8"/>
      <c r="BB126" s="8"/>
    </row>
    <row r="127" spans="53:54">
      <c r="BA127" s="8"/>
      <c r="BB127" s="8"/>
    </row>
    <row r="128" spans="53:54">
      <c r="BA128" s="8"/>
      <c r="BB128" s="8"/>
    </row>
    <row r="129" spans="53:54">
      <c r="BA129" s="8"/>
      <c r="BB129" s="8"/>
    </row>
    <row r="130" spans="53:54">
      <c r="BA130" s="8"/>
      <c r="BB130" s="8"/>
    </row>
    <row r="131" spans="53:54">
      <c r="BA131" s="8"/>
      <c r="BB131" s="8"/>
    </row>
    <row r="132" spans="53:54">
      <c r="BA132" s="8"/>
      <c r="BB132" s="8"/>
    </row>
    <row r="133" spans="53:54">
      <c r="BA133" s="8"/>
      <c r="BB133" s="8"/>
    </row>
    <row r="134" spans="53:54">
      <c r="BA134" s="8"/>
      <c r="BB134" s="8"/>
    </row>
    <row r="135" spans="53:54">
      <c r="BA135" s="8"/>
      <c r="BB135" s="8"/>
    </row>
    <row r="136" spans="53:54">
      <c r="BA136" s="8"/>
      <c r="BB136" s="8"/>
    </row>
    <row r="137" spans="53:54">
      <c r="BA137" s="8"/>
      <c r="BB137" s="8"/>
    </row>
    <row r="138" spans="53:54">
      <c r="BA138" s="8"/>
      <c r="BB138" s="8"/>
    </row>
    <row r="139" spans="53:54">
      <c r="BA139" s="8"/>
      <c r="BB139" s="8"/>
    </row>
    <row r="140" spans="53:54">
      <c r="BA140" s="8"/>
      <c r="BB140" s="8"/>
    </row>
    <row r="141" spans="53:54">
      <c r="BA141" s="8"/>
      <c r="BB141" s="8"/>
    </row>
    <row r="142" spans="53:54">
      <c r="BA142" s="8"/>
      <c r="BB142" s="8"/>
    </row>
    <row r="143" spans="53:54">
      <c r="BA143" s="8"/>
      <c r="BB143" s="8"/>
    </row>
    <row r="144" spans="53:54">
      <c r="BA144" s="8"/>
      <c r="BB144" s="8"/>
    </row>
    <row r="145" spans="53:54">
      <c r="BA145" s="8"/>
      <c r="BB145" s="8"/>
    </row>
    <row r="146" spans="53:54">
      <c r="BA146" s="8"/>
      <c r="BB146" s="8"/>
    </row>
    <row r="147" spans="53:54">
      <c r="BA147" s="8"/>
      <c r="BB147" s="8"/>
    </row>
    <row r="148" spans="53:54">
      <c r="BA148" s="8"/>
      <c r="BB148" s="8"/>
    </row>
    <row r="1017" spans="53:69" ht="15.75" thickBot="1">
      <c r="BA1017" s="90" t="s">
        <v>614</v>
      </c>
      <c r="BB1017" s="13" t="s">
        <v>615</v>
      </c>
      <c r="BC1017" s="575" t="s">
        <v>616</v>
      </c>
      <c r="BD1017" s="575"/>
      <c r="BE1017" s="575"/>
      <c r="BF1017" s="575"/>
      <c r="BG1017" s="91" t="s">
        <v>617</v>
      </c>
      <c r="BH1017" s="91" t="s">
        <v>618</v>
      </c>
      <c r="BI1017" s="263" t="s">
        <v>619</v>
      </c>
      <c r="BJ1017" s="7" t="s">
        <v>620</v>
      </c>
      <c r="BK1017" s="92" t="s">
        <v>621</v>
      </c>
      <c r="BL1017" s="92" t="s">
        <v>34</v>
      </c>
      <c r="BM1017" s="92" t="s">
        <v>35</v>
      </c>
      <c r="BN1017" s="93" t="s">
        <v>622</v>
      </c>
      <c r="BO1017" s="94" t="s">
        <v>623</v>
      </c>
      <c r="BP1017" s="14" t="s">
        <v>44</v>
      </c>
      <c r="BQ1017" s="14"/>
    </row>
    <row r="1018" spans="53:69" ht="15.75">
      <c r="BA1018" s="90" t="str">
        <f t="shared" ref="BA1018:BA1060" si="0">MID(BB1018,1,4)</f>
        <v>E011</v>
      </c>
      <c r="BB1018" s="95" t="s">
        <v>45</v>
      </c>
      <c r="BC1018" s="96" t="s">
        <v>624</v>
      </c>
      <c r="BD1018" s="97" t="s">
        <v>625</v>
      </c>
      <c r="BE1018" s="98" t="s">
        <v>626</v>
      </c>
      <c r="BF1018" s="99" t="s">
        <v>4</v>
      </c>
      <c r="BG1018" s="7" t="s">
        <v>37</v>
      </c>
      <c r="BH1018" s="9" t="s">
        <v>38</v>
      </c>
      <c r="BI1018" s="7" t="s">
        <v>36</v>
      </c>
      <c r="BJ1018" s="100" t="s">
        <v>627</v>
      </c>
      <c r="BK1018" s="7" t="s">
        <v>10</v>
      </c>
      <c r="BN1018" s="282" t="s">
        <v>628</v>
      </c>
      <c r="BO1018" s="101" t="s">
        <v>629</v>
      </c>
      <c r="BP1018" s="4" t="s">
        <v>56</v>
      </c>
      <c r="BQ1018" s="102"/>
    </row>
    <row r="1019" spans="53:69" ht="15.75">
      <c r="BA1019" s="90" t="str">
        <f t="shared" si="0"/>
        <v>E012</v>
      </c>
      <c r="BB1019" s="103" t="s">
        <v>58</v>
      </c>
      <c r="BC1019" s="556" t="s">
        <v>630</v>
      </c>
      <c r="BD1019" s="557" t="s">
        <v>631</v>
      </c>
      <c r="BE1019" s="104" t="s">
        <v>632</v>
      </c>
      <c r="BF1019" s="282"/>
      <c r="BG1019" s="7" t="s">
        <v>50</v>
      </c>
      <c r="BH1019" s="9" t="s">
        <v>51</v>
      </c>
      <c r="BI1019" s="7" t="s">
        <v>43</v>
      </c>
      <c r="BJ1019" s="100" t="s">
        <v>563</v>
      </c>
      <c r="BK1019" s="7" t="s">
        <v>46</v>
      </c>
      <c r="BL1019" s="11" t="s">
        <v>47</v>
      </c>
      <c r="BM1019" s="7" t="s">
        <v>48</v>
      </c>
      <c r="BN1019" s="282" t="s">
        <v>633</v>
      </c>
      <c r="BO1019" s="105" t="s">
        <v>634</v>
      </c>
      <c r="BP1019" s="4" t="s">
        <v>67</v>
      </c>
      <c r="BQ1019" s="102"/>
    </row>
    <row r="1020" spans="53:69" ht="15.75">
      <c r="BA1020" s="90" t="str">
        <f t="shared" si="0"/>
        <v>E013</v>
      </c>
      <c r="BB1020" s="103" t="s">
        <v>69</v>
      </c>
      <c r="BC1020" s="556"/>
      <c r="BD1020" s="557"/>
      <c r="BE1020" s="104" t="s">
        <v>635</v>
      </c>
      <c r="BF1020" s="282"/>
      <c r="BG1020" s="7" t="s">
        <v>62</v>
      </c>
      <c r="BH1020" s="9" t="s">
        <v>63</v>
      </c>
      <c r="BI1020" s="7" t="s">
        <v>55</v>
      </c>
      <c r="BJ1020" s="100" t="s">
        <v>636</v>
      </c>
      <c r="BK1020" s="7" t="s">
        <v>59</v>
      </c>
      <c r="BL1020" s="7" t="s">
        <v>60</v>
      </c>
      <c r="BM1020" s="7" t="s">
        <v>61</v>
      </c>
      <c r="BN1020" s="282" t="s">
        <v>637</v>
      </c>
      <c r="BO1020" s="106" t="s">
        <v>638</v>
      </c>
      <c r="BP1020" s="4" t="s">
        <v>76</v>
      </c>
      <c r="BQ1020" s="107"/>
    </row>
    <row r="1021" spans="53:69" ht="30">
      <c r="BA1021" s="90" t="str">
        <f t="shared" si="0"/>
        <v>E015</v>
      </c>
      <c r="BB1021" s="108" t="s">
        <v>86</v>
      </c>
      <c r="BC1021" s="556" t="s">
        <v>639</v>
      </c>
      <c r="BD1021" s="557" t="s">
        <v>640</v>
      </c>
      <c r="BE1021" s="109" t="s">
        <v>641</v>
      </c>
      <c r="BF1021" s="558"/>
      <c r="BG1021" s="7" t="s">
        <v>72</v>
      </c>
      <c r="BH1021" s="9" t="s">
        <v>73</v>
      </c>
      <c r="BI1021" s="7" t="s">
        <v>66</v>
      </c>
      <c r="BJ1021" s="100" t="s">
        <v>68</v>
      </c>
      <c r="BK1021" s="7" t="s">
        <v>70</v>
      </c>
      <c r="BL1021" s="7" t="s">
        <v>12</v>
      </c>
      <c r="BM1021" s="7" t="s">
        <v>71</v>
      </c>
      <c r="BN1021" s="282" t="s">
        <v>642</v>
      </c>
      <c r="BO1021" s="101" t="s">
        <v>274</v>
      </c>
      <c r="BP1021" s="4" t="s">
        <v>643</v>
      </c>
      <c r="BQ1021" s="107"/>
    </row>
    <row r="1022" spans="53:69" ht="30">
      <c r="BA1022" s="90" t="str">
        <f t="shared" si="0"/>
        <v>E021</v>
      </c>
      <c r="BB1022" s="103" t="s">
        <v>94</v>
      </c>
      <c r="BC1022" s="556"/>
      <c r="BD1022" s="557"/>
      <c r="BE1022" s="110" t="s">
        <v>644</v>
      </c>
      <c r="BF1022" s="558"/>
      <c r="BG1022" s="7" t="s">
        <v>15</v>
      </c>
      <c r="BH1022" s="9" t="s">
        <v>81</v>
      </c>
      <c r="BI1022" s="7" t="s">
        <v>75</v>
      </c>
      <c r="BJ1022" s="100" t="s">
        <v>77</v>
      </c>
      <c r="BL1022" s="7" t="s">
        <v>79</v>
      </c>
      <c r="BM1022" s="7" t="s">
        <v>80</v>
      </c>
      <c r="BN1022" s="282" t="s">
        <v>645</v>
      </c>
      <c r="BO1022" s="105" t="s">
        <v>646</v>
      </c>
      <c r="BP1022" s="4" t="s">
        <v>92</v>
      </c>
      <c r="BQ1022" s="111"/>
    </row>
    <row r="1023" spans="53:69" ht="30">
      <c r="BA1023" s="90" t="str">
        <f t="shared" si="0"/>
        <v>E031</v>
      </c>
      <c r="BB1023" s="1" t="s">
        <v>101</v>
      </c>
      <c r="BC1023" s="556"/>
      <c r="BD1023" s="557"/>
      <c r="BE1023" s="110" t="s">
        <v>647</v>
      </c>
      <c r="BF1023" s="558"/>
      <c r="BG1023" s="8"/>
      <c r="BH1023" s="9" t="s">
        <v>89</v>
      </c>
      <c r="BI1023" s="7" t="s">
        <v>84</v>
      </c>
      <c r="BJ1023" s="100" t="s">
        <v>85</v>
      </c>
      <c r="BL1023" s="7" t="s">
        <v>87</v>
      </c>
      <c r="BM1023" s="7" t="s">
        <v>88</v>
      </c>
      <c r="BN1023" s="282" t="s">
        <v>648</v>
      </c>
      <c r="BO1023" s="106" t="s">
        <v>5</v>
      </c>
      <c r="BP1023" s="4" t="s">
        <v>234</v>
      </c>
      <c r="BQ1023" s="111"/>
    </row>
    <row r="1024" spans="53:69" ht="15.75">
      <c r="BA1024" s="90" t="str">
        <f t="shared" si="0"/>
        <v>S034</v>
      </c>
      <c r="BB1024" s="1" t="s">
        <v>649</v>
      </c>
      <c r="BC1024" s="556"/>
      <c r="BD1024" s="557"/>
      <c r="BE1024" s="112" t="s">
        <v>650</v>
      </c>
      <c r="BF1024" s="558"/>
      <c r="BG1024" s="8"/>
      <c r="BH1024" s="9" t="s">
        <v>97</v>
      </c>
      <c r="BI1024" s="7" t="s">
        <v>91</v>
      </c>
      <c r="BJ1024" s="100" t="s">
        <v>93</v>
      </c>
      <c r="BL1024" s="7" t="s">
        <v>95</v>
      </c>
      <c r="BM1024" s="7" t="s">
        <v>96</v>
      </c>
      <c r="BN1024" s="282" t="s">
        <v>651</v>
      </c>
      <c r="BO1024" s="101"/>
      <c r="BP1024" s="4" t="s">
        <v>240</v>
      </c>
      <c r="BQ1024" s="111"/>
    </row>
    <row r="1025" spans="53:69">
      <c r="BA1025" s="90" t="str">
        <f t="shared" si="0"/>
        <v>E035</v>
      </c>
      <c r="BB1025" s="113" t="s">
        <v>652</v>
      </c>
      <c r="BC1025" s="559" t="s">
        <v>653</v>
      </c>
      <c r="BD1025" s="560" t="s">
        <v>654</v>
      </c>
      <c r="BE1025" s="114" t="s">
        <v>655</v>
      </c>
      <c r="BF1025" s="282"/>
      <c r="BG1025" s="8"/>
      <c r="BH1025" s="7" t="s">
        <v>104</v>
      </c>
      <c r="BI1025" s="7" t="s">
        <v>99</v>
      </c>
      <c r="BJ1025" s="100" t="s">
        <v>100</v>
      </c>
      <c r="BL1025" s="7" t="s">
        <v>102</v>
      </c>
      <c r="BM1025" s="7" t="s">
        <v>103</v>
      </c>
      <c r="BN1025" s="282" t="s">
        <v>656</v>
      </c>
      <c r="BO1025" s="106"/>
      <c r="BP1025" s="4" t="s">
        <v>109</v>
      </c>
      <c r="BQ1025" s="111"/>
    </row>
    <row r="1026" spans="53:69">
      <c r="BA1026" s="90" t="str">
        <f t="shared" si="0"/>
        <v>E036</v>
      </c>
      <c r="BB1026" s="115" t="s">
        <v>657</v>
      </c>
      <c r="BC1026" s="559"/>
      <c r="BD1026" s="560"/>
      <c r="BE1026" s="114" t="s">
        <v>658</v>
      </c>
      <c r="BF1026" s="282"/>
      <c r="BG1026" s="8"/>
      <c r="BH1026" s="7" t="s">
        <v>107</v>
      </c>
      <c r="BI1026" s="7" t="s">
        <v>105</v>
      </c>
      <c r="BJ1026" s="100" t="s">
        <v>659</v>
      </c>
      <c r="BL1026" s="7" t="s">
        <v>106</v>
      </c>
      <c r="BM1026" s="7" t="s">
        <v>14</v>
      </c>
      <c r="BN1026" s="282" t="s">
        <v>660</v>
      </c>
      <c r="BO1026" s="105"/>
      <c r="BP1026" s="4" t="s">
        <v>301</v>
      </c>
      <c r="BQ1026" s="111"/>
    </row>
    <row r="1027" spans="53:69" ht="15.75">
      <c r="BA1027" s="90" t="str">
        <f t="shared" si="0"/>
        <v>F037</v>
      </c>
      <c r="BB1027" s="115" t="s">
        <v>661</v>
      </c>
      <c r="BC1027" s="559"/>
      <c r="BD1027" s="560"/>
      <c r="BE1027" s="116" t="s">
        <v>662</v>
      </c>
      <c r="BF1027" s="282"/>
      <c r="BG1027" s="8"/>
      <c r="BH1027" s="7" t="s">
        <v>113</v>
      </c>
      <c r="BI1027" s="7" t="s">
        <v>108</v>
      </c>
      <c r="BJ1027" s="100" t="s">
        <v>110</v>
      </c>
      <c r="BL1027" s="7" t="s">
        <v>111</v>
      </c>
      <c r="BM1027" s="7" t="s">
        <v>112</v>
      </c>
      <c r="BN1027" s="282" t="s">
        <v>663</v>
      </c>
      <c r="BO1027" s="106"/>
      <c r="BP1027" s="4" t="s">
        <v>309</v>
      </c>
      <c r="BQ1027" s="111"/>
    </row>
    <row r="1028" spans="53:69" ht="15.75">
      <c r="BA1028" s="90" t="str">
        <f t="shared" si="0"/>
        <v>PA17</v>
      </c>
      <c r="BB1028" s="117" t="s">
        <v>275</v>
      </c>
      <c r="BC1028" s="559"/>
      <c r="BD1028" s="560"/>
      <c r="BE1028" s="112" t="s">
        <v>664</v>
      </c>
      <c r="BF1028" s="282"/>
      <c r="BG1028" s="8"/>
      <c r="BH1028" s="7" t="s">
        <v>118</v>
      </c>
      <c r="BI1028" s="7" t="s">
        <v>114</v>
      </c>
      <c r="BJ1028" s="100" t="s">
        <v>665</v>
      </c>
      <c r="BL1028" s="7" t="s">
        <v>116</v>
      </c>
      <c r="BM1028" s="7" t="s">
        <v>117</v>
      </c>
      <c r="BN1028" s="282" t="s">
        <v>666</v>
      </c>
      <c r="BO1028" s="106"/>
      <c r="BP1028" s="4" t="s">
        <v>8</v>
      </c>
      <c r="BQ1028" s="111"/>
    </row>
    <row r="1029" spans="53:69" ht="15.75">
      <c r="BA1029" s="90" t="str">
        <f t="shared" si="0"/>
        <v>P123</v>
      </c>
      <c r="BB1029" s="1" t="s">
        <v>289</v>
      </c>
      <c r="BC1029" s="559"/>
      <c r="BD1029" s="560"/>
      <c r="BE1029" s="112" t="s">
        <v>667</v>
      </c>
      <c r="BF1029" s="282"/>
      <c r="BG1029" s="8"/>
      <c r="BH1029" s="7" t="s">
        <v>123</v>
      </c>
      <c r="BI1029" s="7" t="s">
        <v>119</v>
      </c>
      <c r="BJ1029" s="100" t="s">
        <v>125</v>
      </c>
      <c r="BL1029" s="7" t="s">
        <v>121</v>
      </c>
      <c r="BM1029" s="7" t="s">
        <v>122</v>
      </c>
      <c r="BN1029" s="282" t="s">
        <v>668</v>
      </c>
      <c r="BO1029" s="106"/>
      <c r="BP1029" s="4" t="s">
        <v>130</v>
      </c>
      <c r="BQ1029" s="118"/>
    </row>
    <row r="1030" spans="53:69" ht="15.75">
      <c r="BA1030" s="90" t="str">
        <f t="shared" si="0"/>
        <v>E043</v>
      </c>
      <c r="BB1030" s="119" t="s">
        <v>669</v>
      </c>
      <c r="BC1030" s="559"/>
      <c r="BD1030" s="560"/>
      <c r="BE1030" s="112" t="s">
        <v>670</v>
      </c>
      <c r="BF1030" s="282"/>
      <c r="BG1030" s="8"/>
      <c r="BH1030" s="7" t="s">
        <v>128</v>
      </c>
      <c r="BI1030" s="7" t="s">
        <v>124</v>
      </c>
      <c r="BJ1030" s="100" t="s">
        <v>120</v>
      </c>
      <c r="BL1030" s="7" t="s">
        <v>126</v>
      </c>
      <c r="BM1030" s="7" t="s">
        <v>127</v>
      </c>
      <c r="BN1030" s="282" t="s">
        <v>671</v>
      </c>
      <c r="BO1030" s="120"/>
      <c r="BP1030" s="111"/>
      <c r="BQ1030" s="118"/>
    </row>
    <row r="1031" spans="53:69" ht="31.5">
      <c r="BA1031" s="90" t="str">
        <f t="shared" si="0"/>
        <v>E044</v>
      </c>
      <c r="BB1031" s="119" t="s">
        <v>672</v>
      </c>
      <c r="BC1031" s="559"/>
      <c r="BD1031" s="560"/>
      <c r="BE1031" s="112" t="s">
        <v>673</v>
      </c>
      <c r="BF1031" s="282"/>
      <c r="BG1031" s="8"/>
      <c r="BH1031" s="7" t="s">
        <v>135</v>
      </c>
      <c r="BI1031" s="7" t="s">
        <v>129</v>
      </c>
      <c r="BJ1031" s="100" t="s">
        <v>131</v>
      </c>
      <c r="BL1031" s="7" t="s">
        <v>133</v>
      </c>
      <c r="BM1031" s="7" t="s">
        <v>134</v>
      </c>
      <c r="BN1031" s="282" t="s">
        <v>674</v>
      </c>
      <c r="BO1031" s="101"/>
      <c r="BP1031" s="121"/>
      <c r="BQ1031" s="122"/>
    </row>
    <row r="1032" spans="53:69" ht="15.75">
      <c r="BA1032" s="90" t="str">
        <f t="shared" si="0"/>
        <v>E045</v>
      </c>
      <c r="BB1032" s="119" t="s">
        <v>675</v>
      </c>
      <c r="BC1032" s="559"/>
      <c r="BD1032" s="560"/>
      <c r="BE1032" s="112" t="s">
        <v>676</v>
      </c>
      <c r="BF1032" s="282"/>
      <c r="BG1032" s="8"/>
      <c r="BH1032" s="7" t="s">
        <v>139</v>
      </c>
      <c r="BI1032" s="7" t="s">
        <v>136</v>
      </c>
      <c r="BJ1032" s="100" t="s">
        <v>141</v>
      </c>
      <c r="BL1032" s="7" t="s">
        <v>137</v>
      </c>
      <c r="BM1032" s="7" t="s">
        <v>138</v>
      </c>
      <c r="BN1032" s="282" t="s">
        <v>677</v>
      </c>
      <c r="BO1032" s="106"/>
      <c r="BP1032" s="123"/>
      <c r="BQ1032" s="122"/>
    </row>
    <row r="1033" spans="53:69" ht="31.5">
      <c r="BA1033" s="90" t="str">
        <f t="shared" si="0"/>
        <v>PA07</v>
      </c>
      <c r="BB1033" s="1" t="s">
        <v>302</v>
      </c>
      <c r="BC1033" s="559"/>
      <c r="BD1033" s="560"/>
      <c r="BE1033" s="112" t="s">
        <v>678</v>
      </c>
      <c r="BF1033" s="282"/>
      <c r="BG1033" s="8"/>
      <c r="BH1033" s="7" t="s">
        <v>144</v>
      </c>
      <c r="BI1033" s="7" t="s">
        <v>140</v>
      </c>
      <c r="BJ1033" s="100" t="s">
        <v>409</v>
      </c>
      <c r="BL1033" s="7" t="s">
        <v>142</v>
      </c>
      <c r="BM1033" s="7" t="s">
        <v>143</v>
      </c>
      <c r="BN1033" s="282" t="s">
        <v>679</v>
      </c>
      <c r="BO1033" s="101"/>
      <c r="BP1033" s="124"/>
      <c r="BQ1033" s="122"/>
    </row>
    <row r="1034" spans="53:69" ht="15.75">
      <c r="BA1034" s="90" t="str">
        <f t="shared" si="0"/>
        <v>E061</v>
      </c>
      <c r="BB1034" s="125" t="s">
        <v>158</v>
      </c>
      <c r="BC1034" s="126" t="s">
        <v>680</v>
      </c>
      <c r="BD1034" s="127" t="s">
        <v>627</v>
      </c>
      <c r="BE1034" s="128" t="s">
        <v>681</v>
      </c>
      <c r="BF1034" s="115" t="s">
        <v>682</v>
      </c>
      <c r="BG1034" s="129"/>
      <c r="BH1034" s="10" t="s">
        <v>150</v>
      </c>
      <c r="BI1034" s="7" t="s">
        <v>145</v>
      </c>
      <c r="BJ1034" s="100" t="s">
        <v>146</v>
      </c>
      <c r="BL1034" s="7" t="s">
        <v>148</v>
      </c>
      <c r="BM1034" s="7" t="s">
        <v>149</v>
      </c>
      <c r="BN1034" s="282" t="s">
        <v>683</v>
      </c>
      <c r="BO1034" s="106"/>
      <c r="BP1034" s="102"/>
      <c r="BQ1034" s="121"/>
    </row>
    <row r="1035" spans="53:69" ht="15.75">
      <c r="BA1035" s="90" t="str">
        <f t="shared" si="0"/>
        <v>E062</v>
      </c>
      <c r="BB1035" s="125" t="s">
        <v>164</v>
      </c>
      <c r="BC1035" s="126" t="s">
        <v>560</v>
      </c>
      <c r="BD1035" s="127" t="s">
        <v>561</v>
      </c>
      <c r="BE1035" s="128" t="s">
        <v>681</v>
      </c>
      <c r="BF1035" s="115" t="s">
        <v>682</v>
      </c>
      <c r="BG1035" s="129"/>
      <c r="BH1035" s="7" t="s">
        <v>155</v>
      </c>
      <c r="BI1035" s="7" t="s">
        <v>151</v>
      </c>
      <c r="BJ1035" s="100" t="s">
        <v>152</v>
      </c>
      <c r="BL1035" s="7" t="s">
        <v>153</v>
      </c>
      <c r="BM1035" s="7" t="s">
        <v>154</v>
      </c>
      <c r="BN1035" s="282" t="s">
        <v>684</v>
      </c>
      <c r="BO1035" s="130"/>
      <c r="BP1035" s="121"/>
      <c r="BQ1035" s="121"/>
    </row>
    <row r="1036" spans="53:69" ht="15.75">
      <c r="BA1036" s="90" t="str">
        <f t="shared" si="0"/>
        <v>E063</v>
      </c>
      <c r="BB1036" s="125" t="s">
        <v>169</v>
      </c>
      <c r="BC1036" s="126" t="s">
        <v>685</v>
      </c>
      <c r="BD1036" s="127" t="s">
        <v>210</v>
      </c>
      <c r="BE1036" s="128" t="s">
        <v>681</v>
      </c>
      <c r="BF1036" s="115" t="s">
        <v>682</v>
      </c>
      <c r="BG1036" s="129"/>
      <c r="BH1036" s="7" t="s">
        <v>161</v>
      </c>
      <c r="BI1036" s="7" t="s">
        <v>156</v>
      </c>
      <c r="BJ1036" s="100" t="s">
        <v>157</v>
      </c>
      <c r="BL1036" s="7" t="s">
        <v>159</v>
      </c>
      <c r="BM1036" s="7" t="s">
        <v>160</v>
      </c>
      <c r="BN1036" s="282" t="s">
        <v>686</v>
      </c>
      <c r="BO1036" s="131"/>
      <c r="BP1036" s="124"/>
      <c r="BQ1036" s="123"/>
    </row>
    <row r="1037" spans="53:69" ht="15.75">
      <c r="BA1037" s="90" t="str">
        <f t="shared" si="0"/>
        <v>E064</v>
      </c>
      <c r="BB1037" s="125" t="s">
        <v>174</v>
      </c>
      <c r="BC1037" s="126" t="s">
        <v>687</v>
      </c>
      <c r="BD1037" s="127" t="s">
        <v>82</v>
      </c>
      <c r="BE1037" s="128" t="s">
        <v>681</v>
      </c>
      <c r="BF1037" s="115" t="s">
        <v>682</v>
      </c>
      <c r="BG1037" s="129"/>
      <c r="BH1037" s="7" t="s">
        <v>167</v>
      </c>
      <c r="BI1037" s="7" t="s">
        <v>162</v>
      </c>
      <c r="BJ1037" s="132" t="s">
        <v>163</v>
      </c>
      <c r="BL1037" s="7" t="s">
        <v>165</v>
      </c>
      <c r="BM1037" s="7" t="s">
        <v>166</v>
      </c>
      <c r="BN1037" s="282" t="s">
        <v>688</v>
      </c>
      <c r="BO1037" s="133"/>
      <c r="BP1037" s="118"/>
      <c r="BQ1037" s="123"/>
    </row>
    <row r="1038" spans="53:69" ht="30">
      <c r="BA1038" s="90" t="str">
        <f t="shared" si="0"/>
        <v>E065</v>
      </c>
      <c r="BB1038" s="125" t="s">
        <v>179</v>
      </c>
      <c r="BC1038" s="126" t="s">
        <v>689</v>
      </c>
      <c r="BD1038" s="127" t="s">
        <v>220</v>
      </c>
      <c r="BE1038" s="128" t="s">
        <v>681</v>
      </c>
      <c r="BF1038" s="115" t="s">
        <v>682</v>
      </c>
      <c r="BG1038" s="129"/>
      <c r="BH1038" s="10" t="s">
        <v>172</v>
      </c>
      <c r="BI1038" s="7" t="s">
        <v>168</v>
      </c>
      <c r="BJ1038" s="134" t="s">
        <v>690</v>
      </c>
      <c r="BL1038" s="7" t="s">
        <v>170</v>
      </c>
      <c r="BM1038" s="7" t="s">
        <v>171</v>
      </c>
      <c r="BN1038" s="282" t="s">
        <v>691</v>
      </c>
      <c r="BO1038" s="130"/>
      <c r="BP1038" s="135"/>
      <c r="BQ1038" s="121"/>
    </row>
    <row r="1039" spans="53:69" ht="15.75">
      <c r="BA1039" s="90" t="str">
        <f t="shared" si="0"/>
        <v>E066</v>
      </c>
      <c r="BB1039" s="125" t="s">
        <v>184</v>
      </c>
      <c r="BC1039" s="126" t="s">
        <v>692</v>
      </c>
      <c r="BD1039" s="127" t="s">
        <v>693</v>
      </c>
      <c r="BE1039" s="128" t="s">
        <v>681</v>
      </c>
      <c r="BF1039" s="115" t="s">
        <v>682</v>
      </c>
      <c r="BG1039" s="129"/>
      <c r="BH1039" s="7" t="s">
        <v>177</v>
      </c>
      <c r="BI1039" s="7" t="s">
        <v>173</v>
      </c>
      <c r="BL1039" s="7" t="s">
        <v>175</v>
      </c>
      <c r="BM1039" s="7" t="s">
        <v>176</v>
      </c>
      <c r="BN1039" s="282" t="s">
        <v>694</v>
      </c>
      <c r="BO1039" s="136"/>
      <c r="BP1039" s="107"/>
      <c r="BQ1039" s="121"/>
    </row>
    <row r="1040" spans="53:69" ht="15.75">
      <c r="BA1040" s="90" t="str">
        <f t="shared" si="0"/>
        <v>E067</v>
      </c>
      <c r="BB1040" s="125" t="s">
        <v>189</v>
      </c>
      <c r="BC1040" s="137" t="s">
        <v>695</v>
      </c>
      <c r="BD1040" s="127" t="s">
        <v>229</v>
      </c>
      <c r="BE1040" s="128" t="s">
        <v>681</v>
      </c>
      <c r="BF1040" s="115" t="s">
        <v>682</v>
      </c>
      <c r="BG1040" s="129"/>
      <c r="BH1040" s="7" t="s">
        <v>182</v>
      </c>
      <c r="BI1040" s="7" t="s">
        <v>178</v>
      </c>
      <c r="BL1040" s="7" t="s">
        <v>180</v>
      </c>
      <c r="BM1040" s="7" t="s">
        <v>181</v>
      </c>
      <c r="BN1040" s="282" t="s">
        <v>696</v>
      </c>
      <c r="BO1040" s="106"/>
      <c r="BP1040" s="138"/>
      <c r="BQ1040" s="123"/>
    </row>
    <row r="1041" spans="53:69" ht="15.75">
      <c r="BA1041" s="90" t="str">
        <f t="shared" si="0"/>
        <v>E071</v>
      </c>
      <c r="BB1041" s="125" t="s">
        <v>194</v>
      </c>
      <c r="BC1041" s="137" t="s">
        <v>697</v>
      </c>
      <c r="BD1041" s="127" t="s">
        <v>235</v>
      </c>
      <c r="BE1041" s="128" t="s">
        <v>681</v>
      </c>
      <c r="BF1041" s="115" t="s">
        <v>682</v>
      </c>
      <c r="BG1041" s="129"/>
      <c r="BH1041" s="7" t="s">
        <v>187</v>
      </c>
      <c r="BI1041" s="7" t="s">
        <v>183</v>
      </c>
      <c r="BL1041" s="7" t="s">
        <v>185</v>
      </c>
      <c r="BM1041" s="7" t="s">
        <v>186</v>
      </c>
      <c r="BN1041" s="282" t="s">
        <v>698</v>
      </c>
      <c r="BO1041" s="139"/>
      <c r="BP1041" s="138"/>
      <c r="BQ1041" s="123"/>
    </row>
    <row r="1042" spans="53:69" ht="15.75">
      <c r="BA1042" s="90" t="str">
        <f t="shared" si="0"/>
        <v>E072</v>
      </c>
      <c r="BB1042" s="125" t="s">
        <v>200</v>
      </c>
      <c r="BC1042" s="137" t="s">
        <v>699</v>
      </c>
      <c r="BD1042" s="127" t="s">
        <v>700</v>
      </c>
      <c r="BE1042" s="128" t="s">
        <v>681</v>
      </c>
      <c r="BF1042" s="115" t="s">
        <v>682</v>
      </c>
      <c r="BG1042" s="129"/>
      <c r="BH1042" s="7" t="s">
        <v>192</v>
      </c>
      <c r="BI1042" s="7" t="s">
        <v>188</v>
      </c>
      <c r="BL1042" s="7" t="s">
        <v>190</v>
      </c>
      <c r="BM1042" s="7" t="s">
        <v>191</v>
      </c>
      <c r="BN1042" s="282" t="s">
        <v>701</v>
      </c>
      <c r="BO1042" s="140"/>
      <c r="BP1042" s="141"/>
      <c r="BQ1042" s="121"/>
    </row>
    <row r="1043" spans="53:69" ht="15.75">
      <c r="BA1043" s="90" t="str">
        <f t="shared" si="0"/>
        <v>E073</v>
      </c>
      <c r="BB1043" s="125" t="s">
        <v>205</v>
      </c>
      <c r="BC1043" s="137" t="s">
        <v>702</v>
      </c>
      <c r="BD1043" s="127" t="s">
        <v>246</v>
      </c>
      <c r="BE1043" s="128" t="s">
        <v>681</v>
      </c>
      <c r="BF1043" s="115" t="s">
        <v>682</v>
      </c>
      <c r="BG1043" s="129"/>
      <c r="BH1043" s="7" t="s">
        <v>197</v>
      </c>
      <c r="BI1043" s="7" t="s">
        <v>193</v>
      </c>
      <c r="BL1043" s="7" t="s">
        <v>195</v>
      </c>
      <c r="BM1043" s="7" t="s">
        <v>196</v>
      </c>
      <c r="BN1043" s="282" t="s">
        <v>703</v>
      </c>
      <c r="BO1043" s="139"/>
      <c r="BP1043" s="141"/>
      <c r="BQ1043" s="121"/>
    </row>
    <row r="1044" spans="53:69" ht="15.75">
      <c r="BA1044" s="90" t="str">
        <f t="shared" si="0"/>
        <v>E082</v>
      </c>
      <c r="BB1044" s="142" t="s">
        <v>392</v>
      </c>
      <c r="BC1044" s="137" t="s">
        <v>704</v>
      </c>
      <c r="BD1044" s="127" t="s">
        <v>250</v>
      </c>
      <c r="BE1044" s="128" t="s">
        <v>681</v>
      </c>
      <c r="BF1044" s="115" t="s">
        <v>682</v>
      </c>
      <c r="BG1044" s="129"/>
      <c r="BH1044" s="7" t="s">
        <v>203</v>
      </c>
      <c r="BI1044" s="7" t="s">
        <v>198</v>
      </c>
      <c r="BL1044" s="7" t="s">
        <v>201</v>
      </c>
      <c r="BM1044" s="7" t="s">
        <v>202</v>
      </c>
      <c r="BN1044" s="282" t="s">
        <v>705</v>
      </c>
      <c r="BO1044" s="130"/>
      <c r="BP1044" s="141"/>
      <c r="BQ1044" s="124"/>
    </row>
    <row r="1045" spans="53:69" ht="15.75">
      <c r="BA1045" s="90" t="str">
        <f t="shared" si="0"/>
        <v>E083</v>
      </c>
      <c r="BB1045" s="143" t="s">
        <v>221</v>
      </c>
      <c r="BC1045" s="137" t="s">
        <v>706</v>
      </c>
      <c r="BD1045" s="127" t="s">
        <v>707</v>
      </c>
      <c r="BE1045" s="128" t="s">
        <v>681</v>
      </c>
      <c r="BF1045" s="115" t="s">
        <v>682</v>
      </c>
      <c r="BG1045" s="129"/>
      <c r="BH1045" s="7" t="s">
        <v>208</v>
      </c>
      <c r="BI1045" s="7" t="s">
        <v>204</v>
      </c>
      <c r="BL1045" s="7" t="s">
        <v>206</v>
      </c>
      <c r="BM1045" s="7" t="s">
        <v>207</v>
      </c>
      <c r="BN1045" s="282" t="s">
        <v>708</v>
      </c>
      <c r="BO1045" s="130"/>
      <c r="BP1045" s="141"/>
      <c r="BQ1045" s="124"/>
    </row>
    <row r="1046" spans="53:69" ht="30">
      <c r="BA1046" s="90" t="str">
        <f t="shared" si="0"/>
        <v>E085</v>
      </c>
      <c r="BB1046" s="143" t="s">
        <v>709</v>
      </c>
      <c r="BC1046" s="137" t="s">
        <v>710</v>
      </c>
      <c r="BD1046" s="127" t="s">
        <v>125</v>
      </c>
      <c r="BE1046" s="128" t="s">
        <v>681</v>
      </c>
      <c r="BF1046" s="115" t="s">
        <v>682</v>
      </c>
      <c r="BG1046" s="129"/>
      <c r="BH1046" s="7" t="s">
        <v>214</v>
      </c>
      <c r="BI1046" s="7" t="s">
        <v>209</v>
      </c>
      <c r="BL1046" s="7" t="s">
        <v>212</v>
      </c>
      <c r="BM1046" s="7" t="s">
        <v>213</v>
      </c>
      <c r="BN1046" s="282" t="s">
        <v>711</v>
      </c>
      <c r="BO1046" s="130"/>
      <c r="BP1046" s="141"/>
      <c r="BQ1046" s="118"/>
    </row>
    <row r="1047" spans="53:69" ht="15.75">
      <c r="BA1047" s="90" t="str">
        <f t="shared" si="0"/>
        <v>E091</v>
      </c>
      <c r="BB1047" s="143" t="s">
        <v>358</v>
      </c>
      <c r="BC1047" s="137" t="s">
        <v>712</v>
      </c>
      <c r="BD1047" s="127" t="s">
        <v>261</v>
      </c>
      <c r="BE1047" s="128" t="s">
        <v>681</v>
      </c>
      <c r="BF1047" s="115" t="s">
        <v>682</v>
      </c>
      <c r="BG1047" s="129"/>
      <c r="BH1047" s="7" t="s">
        <v>217</v>
      </c>
      <c r="BI1047" s="7" t="s">
        <v>215</v>
      </c>
      <c r="BL1047" s="7" t="s">
        <v>5</v>
      </c>
      <c r="BM1047" s="7" t="s">
        <v>216</v>
      </c>
      <c r="BN1047" s="282" t="s">
        <v>713</v>
      </c>
      <c r="BO1047" s="131"/>
      <c r="BP1047" s="141"/>
      <c r="BQ1047" s="118"/>
    </row>
    <row r="1048" spans="53:69" ht="15.75">
      <c r="BA1048" s="90" t="str">
        <f t="shared" si="0"/>
        <v>E092</v>
      </c>
      <c r="BB1048" s="143" t="s">
        <v>242</v>
      </c>
      <c r="BC1048" s="137" t="s">
        <v>714</v>
      </c>
      <c r="BD1048" s="127" t="s">
        <v>715</v>
      </c>
      <c r="BE1048" s="128" t="s">
        <v>681</v>
      </c>
      <c r="BF1048" s="115" t="s">
        <v>682</v>
      </c>
      <c r="BG1048" s="129"/>
      <c r="BH1048" s="7" t="s">
        <v>223</v>
      </c>
      <c r="BI1048" s="7" t="s">
        <v>218</v>
      </c>
      <c r="BM1048" s="7" t="s">
        <v>222</v>
      </c>
      <c r="BN1048" s="282" t="s">
        <v>716</v>
      </c>
      <c r="BO1048" s="130"/>
      <c r="BP1048" s="138"/>
      <c r="BQ1048" s="135"/>
    </row>
    <row r="1049" spans="53:69" ht="15.75">
      <c r="BA1049" s="90" t="str">
        <f t="shared" si="0"/>
        <v>E101</v>
      </c>
      <c r="BB1049" s="142" t="s">
        <v>394</v>
      </c>
      <c r="BC1049" s="137" t="s">
        <v>717</v>
      </c>
      <c r="BD1049" s="127" t="s">
        <v>269</v>
      </c>
      <c r="BE1049" s="128" t="s">
        <v>681</v>
      </c>
      <c r="BF1049" s="115" t="s">
        <v>682</v>
      </c>
      <c r="BG1049" s="129"/>
      <c r="BH1049" s="7" t="s">
        <v>227</v>
      </c>
      <c r="BI1049" s="7" t="s">
        <v>224</v>
      </c>
      <c r="BM1049" s="7" t="s">
        <v>226</v>
      </c>
      <c r="BN1049" s="282" t="s">
        <v>718</v>
      </c>
      <c r="BO1049" s="130"/>
      <c r="BP1049" s="138"/>
      <c r="BQ1049" s="135"/>
    </row>
    <row r="1050" spans="53:69" ht="15.75">
      <c r="BA1050" s="90" t="str">
        <f t="shared" si="0"/>
        <v>E102</v>
      </c>
      <c r="BB1050" s="142" t="s">
        <v>396</v>
      </c>
      <c r="BC1050" s="137" t="s">
        <v>719</v>
      </c>
      <c r="BD1050" s="127" t="s">
        <v>274</v>
      </c>
      <c r="BE1050" s="128" t="s">
        <v>681</v>
      </c>
      <c r="BF1050" s="115" t="s">
        <v>682</v>
      </c>
      <c r="BG1050" s="129"/>
      <c r="BH1050" s="7" t="s">
        <v>232</v>
      </c>
      <c r="BI1050" s="7" t="s">
        <v>228</v>
      </c>
      <c r="BM1050" s="7" t="s">
        <v>231</v>
      </c>
      <c r="BN1050" s="282" t="s">
        <v>720</v>
      </c>
      <c r="BO1050" s="106"/>
      <c r="BP1050" s="138"/>
      <c r="BQ1050" s="135"/>
    </row>
    <row r="1051" spans="53:69" ht="15.75">
      <c r="BA1051" s="90" t="str">
        <f t="shared" si="0"/>
        <v>E103</v>
      </c>
      <c r="BB1051" s="144" t="s">
        <v>257</v>
      </c>
      <c r="BC1051" s="137" t="s">
        <v>721</v>
      </c>
      <c r="BD1051" s="127" t="s">
        <v>722</v>
      </c>
      <c r="BE1051" s="128" t="s">
        <v>681</v>
      </c>
      <c r="BF1051" s="115" t="s">
        <v>682</v>
      </c>
      <c r="BG1051" s="129"/>
      <c r="BH1051" s="10" t="s">
        <v>238</v>
      </c>
      <c r="BI1051" s="7" t="s">
        <v>233</v>
      </c>
      <c r="BM1051" s="7" t="s">
        <v>237</v>
      </c>
      <c r="BN1051" s="282" t="s">
        <v>723</v>
      </c>
      <c r="BO1051" s="120"/>
      <c r="BP1051" s="138"/>
      <c r="BQ1051" s="107"/>
    </row>
    <row r="1052" spans="53:69" ht="15.75">
      <c r="BA1052" s="90" t="str">
        <f t="shared" si="0"/>
        <v>E104</v>
      </c>
      <c r="BB1052" s="261" t="s">
        <v>398</v>
      </c>
      <c r="BC1052" s="137" t="s">
        <v>724</v>
      </c>
      <c r="BD1052" s="127" t="s">
        <v>725</v>
      </c>
      <c r="BE1052" s="128" t="s">
        <v>681</v>
      </c>
      <c r="BF1052" s="115" t="s">
        <v>682</v>
      </c>
      <c r="BG1052" s="129"/>
      <c r="BH1052" s="7" t="s">
        <v>244</v>
      </c>
      <c r="BI1052" s="7" t="s">
        <v>239</v>
      </c>
      <c r="BM1052" s="7" t="s">
        <v>243</v>
      </c>
      <c r="BN1052" s="282" t="s">
        <v>723</v>
      </c>
      <c r="BO1052" s="133"/>
      <c r="BP1052" s="138"/>
      <c r="BQ1052" s="107"/>
    </row>
    <row r="1053" spans="53:69" ht="15.75">
      <c r="BA1053" s="90" t="str">
        <f t="shared" si="0"/>
        <v>E105</v>
      </c>
      <c r="BB1053" s="144" t="s">
        <v>265</v>
      </c>
      <c r="BC1053" s="137" t="s">
        <v>726</v>
      </c>
      <c r="BD1053" s="127" t="s">
        <v>727</v>
      </c>
      <c r="BE1053" s="128" t="s">
        <v>681</v>
      </c>
      <c r="BF1053" s="115" t="s">
        <v>682</v>
      </c>
      <c r="BG1053" s="129"/>
      <c r="BH1053" s="7" t="s">
        <v>248</v>
      </c>
      <c r="BI1053" s="7" t="s">
        <v>245</v>
      </c>
      <c r="BM1053" s="7" t="s">
        <v>247</v>
      </c>
      <c r="BN1053" s="282" t="s">
        <v>728</v>
      </c>
      <c r="BO1053" s="130"/>
      <c r="BP1053" s="141"/>
      <c r="BQ1053" s="123"/>
    </row>
    <row r="1054" spans="53:69" ht="30">
      <c r="BA1054" s="90" t="str">
        <f t="shared" si="0"/>
        <v>E112</v>
      </c>
      <c r="BB1054" s="145" t="s">
        <v>236</v>
      </c>
      <c r="BC1054" s="137" t="s">
        <v>729</v>
      </c>
      <c r="BD1054" s="127" t="s">
        <v>730</v>
      </c>
      <c r="BE1054" s="146" t="s">
        <v>731</v>
      </c>
      <c r="BF1054" s="282"/>
      <c r="BG1054" s="8"/>
      <c r="BH1054" s="7" t="s">
        <v>252</v>
      </c>
      <c r="BI1054" s="7" t="s">
        <v>249</v>
      </c>
      <c r="BM1054" s="7" t="s">
        <v>251</v>
      </c>
      <c r="BN1054" s="282" t="s">
        <v>732</v>
      </c>
      <c r="BO1054" s="130"/>
      <c r="BP1054" s="141"/>
      <c r="BQ1054" s="123"/>
    </row>
    <row r="1055" spans="53:69" ht="30">
      <c r="BA1055" s="90" t="str">
        <f t="shared" si="0"/>
        <v>E122</v>
      </c>
      <c r="BB1055" s="147" t="s">
        <v>286</v>
      </c>
      <c r="BC1055" s="137" t="s">
        <v>733</v>
      </c>
      <c r="BD1055" s="127" t="s">
        <v>734</v>
      </c>
      <c r="BE1055" s="148" t="s">
        <v>735</v>
      </c>
      <c r="BF1055" s="282"/>
      <c r="BG1055" s="8"/>
      <c r="BH1055" s="7" t="s">
        <v>259</v>
      </c>
      <c r="BI1055" s="7" t="s">
        <v>253</v>
      </c>
      <c r="BM1055" s="7" t="s">
        <v>258</v>
      </c>
      <c r="BN1055" s="282" t="s">
        <v>736</v>
      </c>
      <c r="BO1055" s="149"/>
      <c r="BP1055" s="141"/>
      <c r="BQ1055" s="118"/>
    </row>
    <row r="1056" spans="53:69">
      <c r="BA1056" s="90" t="str">
        <f t="shared" si="0"/>
        <v>E124</v>
      </c>
      <c r="BB1056" s="147" t="s">
        <v>737</v>
      </c>
      <c r="BC1056" s="137" t="s">
        <v>738</v>
      </c>
      <c r="BD1056" s="127" t="s">
        <v>739</v>
      </c>
      <c r="BE1056" s="146" t="s">
        <v>740</v>
      </c>
      <c r="BF1056" s="282"/>
      <c r="BG1056" s="8"/>
      <c r="BH1056" s="7" t="s">
        <v>263</v>
      </c>
      <c r="BI1056" s="7" t="s">
        <v>260</v>
      </c>
      <c r="BM1056" s="7" t="s">
        <v>262</v>
      </c>
      <c r="BN1056" s="282" t="s">
        <v>741</v>
      </c>
      <c r="BO1056" s="149"/>
      <c r="BP1056" s="141"/>
      <c r="BQ1056" s="118"/>
    </row>
    <row r="1057" spans="53:69" ht="15.75">
      <c r="BA1057" s="90" t="str">
        <f t="shared" si="0"/>
        <v>F081</v>
      </c>
      <c r="BB1057" s="150" t="s">
        <v>211</v>
      </c>
      <c r="BC1057" s="137" t="s">
        <v>742</v>
      </c>
      <c r="BD1057" s="127" t="s">
        <v>743</v>
      </c>
      <c r="BE1057" s="128" t="s">
        <v>744</v>
      </c>
      <c r="BF1057" s="282"/>
      <c r="BG1057" s="8"/>
      <c r="BH1057" s="7" t="s">
        <v>267</v>
      </c>
      <c r="BI1057" s="7" t="s">
        <v>264</v>
      </c>
      <c r="BM1057" s="7" t="s">
        <v>266</v>
      </c>
      <c r="BN1057" s="282" t="s">
        <v>745</v>
      </c>
      <c r="BO1057" s="130"/>
      <c r="BP1057" s="141"/>
      <c r="BQ1057" s="111"/>
    </row>
    <row r="1058" spans="53:69">
      <c r="BA1058" s="90" t="str">
        <f t="shared" si="0"/>
        <v>F084</v>
      </c>
      <c r="BB1058" s="150" t="s">
        <v>225</v>
      </c>
      <c r="BC1058" s="137" t="s">
        <v>746</v>
      </c>
      <c r="BD1058" s="151" t="s">
        <v>747</v>
      </c>
      <c r="BE1058" s="104" t="s">
        <v>748</v>
      </c>
      <c r="BF1058" s="282"/>
      <c r="BG1058" s="8"/>
      <c r="BH1058" s="7" t="s">
        <v>272</v>
      </c>
      <c r="BI1058" s="7" t="s">
        <v>268</v>
      </c>
      <c r="BM1058" s="7" t="s">
        <v>271</v>
      </c>
      <c r="BN1058" s="282" t="s">
        <v>749</v>
      </c>
      <c r="BO1058" s="149"/>
      <c r="BP1058" s="141"/>
      <c r="BQ1058" s="124"/>
    </row>
    <row r="1059" spans="53:69">
      <c r="BA1059" s="90" t="str">
        <f t="shared" si="0"/>
        <v>G055</v>
      </c>
      <c r="BB1059" s="3" t="s">
        <v>147</v>
      </c>
      <c r="BH1059" s="7" t="s">
        <v>277</v>
      </c>
      <c r="BI1059" s="7" t="s">
        <v>273</v>
      </c>
      <c r="BM1059" s="7" t="s">
        <v>276</v>
      </c>
      <c r="BN1059" s="282" t="s">
        <v>750</v>
      </c>
      <c r="BO1059" s="149"/>
      <c r="BP1059" s="141"/>
      <c r="BQ1059" s="124"/>
    </row>
    <row r="1060" spans="53:69" ht="30">
      <c r="BA1060" s="90" t="str">
        <f t="shared" si="0"/>
        <v>K052</v>
      </c>
      <c r="BB1060" s="2" t="s">
        <v>132</v>
      </c>
      <c r="BH1060" s="7" t="s">
        <v>281</v>
      </c>
      <c r="BI1060" s="7" t="s">
        <v>278</v>
      </c>
      <c r="BM1060" s="7" t="s">
        <v>280</v>
      </c>
      <c r="BN1060" s="282" t="s">
        <v>751</v>
      </c>
      <c r="BO1060" s="152"/>
      <c r="BP1060" s="141"/>
      <c r="BQ1060" s="102"/>
    </row>
    <row r="1061" spans="53:69">
      <c r="BA1061" s="90" t="s">
        <v>752</v>
      </c>
      <c r="BB1061" s="2" t="s">
        <v>753</v>
      </c>
      <c r="BH1061" s="7" t="s">
        <v>284</v>
      </c>
      <c r="BI1061" s="7" t="s">
        <v>5</v>
      </c>
      <c r="BM1061" s="7" t="s">
        <v>283</v>
      </c>
      <c r="BN1061" s="282" t="s">
        <v>751</v>
      </c>
      <c r="BO1061" s="149"/>
      <c r="BP1061" s="141"/>
      <c r="BQ1061" s="102"/>
    </row>
    <row r="1062" spans="53:69">
      <c r="BA1062" s="90" t="str">
        <f t="shared" ref="BA1062:BA1087" si="1">MID(BB1062,1,4)</f>
        <v>N014</v>
      </c>
      <c r="BB1062" s="153" t="s">
        <v>78</v>
      </c>
      <c r="BH1062" s="7" t="s">
        <v>288</v>
      </c>
      <c r="BM1062" s="7" t="s">
        <v>287</v>
      </c>
      <c r="BN1062" s="282" t="s">
        <v>754</v>
      </c>
      <c r="BO1062" s="131"/>
      <c r="BP1062" s="154"/>
      <c r="BQ1062" s="107"/>
    </row>
    <row r="1063" spans="53:69">
      <c r="BA1063" s="90" t="str">
        <f t="shared" si="1"/>
        <v>O121</v>
      </c>
      <c r="BB1063" s="147" t="s">
        <v>282</v>
      </c>
      <c r="BH1063" s="7" t="s">
        <v>291</v>
      </c>
      <c r="BM1063" s="7" t="s">
        <v>290</v>
      </c>
      <c r="BN1063" s="282" t="s">
        <v>755</v>
      </c>
      <c r="BO1063" s="101"/>
      <c r="BP1063" s="154"/>
      <c r="BQ1063" s="107"/>
    </row>
    <row r="1064" spans="53:69">
      <c r="BA1064" s="90" t="str">
        <f t="shared" si="1"/>
        <v>P106</v>
      </c>
      <c r="BB1064" s="155" t="s">
        <v>270</v>
      </c>
      <c r="BH1064" s="7" t="s">
        <v>293</v>
      </c>
      <c r="BM1064" s="7" t="s">
        <v>292</v>
      </c>
      <c r="BN1064" s="282" t="s">
        <v>756</v>
      </c>
      <c r="BO1064" s="101"/>
      <c r="BP1064" s="156"/>
      <c r="BQ1064" s="14"/>
    </row>
    <row r="1065" spans="53:69">
      <c r="BA1065" s="90" t="str">
        <f t="shared" si="1"/>
        <v>P111</v>
      </c>
      <c r="BB1065" s="147" t="s">
        <v>230</v>
      </c>
      <c r="BH1065" s="7" t="s">
        <v>295</v>
      </c>
      <c r="BM1065" s="7" t="s">
        <v>294</v>
      </c>
      <c r="BN1065" s="282" t="s">
        <v>757</v>
      </c>
      <c r="BO1065" s="130"/>
      <c r="BP1065" s="141"/>
      <c r="BQ1065" s="123"/>
    </row>
    <row r="1066" spans="53:69">
      <c r="BA1066" s="90" t="str">
        <f t="shared" si="1"/>
        <v>P123</v>
      </c>
      <c r="BB1066" s="12" t="s">
        <v>289</v>
      </c>
      <c r="BH1066" s="7" t="s">
        <v>297</v>
      </c>
      <c r="BM1066" s="7" t="s">
        <v>296</v>
      </c>
      <c r="BN1066" s="282" t="s">
        <v>758</v>
      </c>
      <c r="BO1066" s="101"/>
      <c r="BP1066" s="138"/>
      <c r="BQ1066" s="123"/>
    </row>
    <row r="1067" spans="53:69">
      <c r="BA1067" s="90" t="str">
        <f t="shared" si="1"/>
        <v>PA01</v>
      </c>
      <c r="BB1067" s="147" t="s">
        <v>380</v>
      </c>
      <c r="BH1067" s="7" t="s">
        <v>300</v>
      </c>
      <c r="BM1067" s="7" t="s">
        <v>299</v>
      </c>
      <c r="BN1067" s="282" t="s">
        <v>759</v>
      </c>
      <c r="BO1067" s="101"/>
      <c r="BP1067" s="138"/>
      <c r="BQ1067" s="123"/>
    </row>
    <row r="1068" spans="53:69">
      <c r="BA1068" s="90" t="str">
        <f t="shared" si="1"/>
        <v>PA02</v>
      </c>
      <c r="BB1068" s="153" t="s">
        <v>7</v>
      </c>
      <c r="BH1068" s="7" t="s">
        <v>305</v>
      </c>
      <c r="BM1068" s="7" t="s">
        <v>304</v>
      </c>
      <c r="BN1068" s="282" t="s">
        <v>760</v>
      </c>
      <c r="BO1068" s="157"/>
      <c r="BP1068" s="138"/>
      <c r="BQ1068" s="123"/>
    </row>
    <row r="1069" spans="53:69">
      <c r="BA1069" s="90" t="str">
        <f t="shared" si="1"/>
        <v>PA03</v>
      </c>
      <c r="BB1069" s="12" t="s">
        <v>298</v>
      </c>
      <c r="BH1069" s="7" t="s">
        <v>308</v>
      </c>
      <c r="BM1069" s="7" t="s">
        <v>307</v>
      </c>
      <c r="BN1069" s="282" t="s">
        <v>761</v>
      </c>
      <c r="BO1069" s="101"/>
      <c r="BP1069" s="138"/>
      <c r="BQ1069" s="123"/>
    </row>
    <row r="1070" spans="53:69">
      <c r="BA1070" s="90" t="str">
        <f t="shared" si="1"/>
        <v>PA04</v>
      </c>
      <c r="BB1070" s="150" t="s">
        <v>303</v>
      </c>
      <c r="BH1070" s="7" t="s">
        <v>312</v>
      </c>
      <c r="BM1070" s="7" t="s">
        <v>311</v>
      </c>
      <c r="BN1070" s="282" t="s">
        <v>762</v>
      </c>
      <c r="BO1070" s="158"/>
      <c r="BP1070" s="141"/>
      <c r="BQ1070" s="121"/>
    </row>
    <row r="1071" spans="53:69">
      <c r="BA1071" s="90" t="str">
        <f t="shared" si="1"/>
        <v>PA05</v>
      </c>
      <c r="BB1071" s="150" t="s">
        <v>306</v>
      </c>
      <c r="BH1071" s="7" t="s">
        <v>314</v>
      </c>
      <c r="BM1071" s="7" t="s">
        <v>313</v>
      </c>
      <c r="BN1071" s="282" t="s">
        <v>763</v>
      </c>
      <c r="BO1071" s="131"/>
      <c r="BP1071" s="141"/>
      <c r="BQ1071" s="123"/>
    </row>
    <row r="1072" spans="53:69">
      <c r="BA1072" s="90" t="str">
        <f t="shared" si="1"/>
        <v>PA06</v>
      </c>
      <c r="BB1072" s="150" t="s">
        <v>310</v>
      </c>
      <c r="BH1072" s="7" t="s">
        <v>317</v>
      </c>
      <c r="BM1072" s="7" t="s">
        <v>316</v>
      </c>
      <c r="BN1072" s="282" t="s">
        <v>764</v>
      </c>
      <c r="BO1072" s="106"/>
      <c r="BP1072" s="141"/>
      <c r="BQ1072" s="124"/>
    </row>
    <row r="1073" spans="53:69">
      <c r="BA1073" s="90" t="str">
        <f t="shared" si="1"/>
        <v>PA07</v>
      </c>
      <c r="BB1073" s="2" t="s">
        <v>302</v>
      </c>
      <c r="BH1073" s="7" t="s">
        <v>319</v>
      </c>
      <c r="BM1073" s="7" t="s">
        <v>318</v>
      </c>
      <c r="BN1073" s="282" t="s">
        <v>765</v>
      </c>
      <c r="BO1073" s="106"/>
      <c r="BP1073" s="141"/>
      <c r="BQ1073" s="124"/>
    </row>
    <row r="1074" spans="53:69">
      <c r="BA1074" s="90" t="str">
        <f t="shared" si="1"/>
        <v>PA08</v>
      </c>
      <c r="BB1074" s="2" t="s">
        <v>315</v>
      </c>
      <c r="BH1074" s="7" t="s">
        <v>322</v>
      </c>
      <c r="BM1074" s="7" t="s">
        <v>321</v>
      </c>
      <c r="BN1074" s="282" t="s">
        <v>766</v>
      </c>
      <c r="BO1074" s="106"/>
      <c r="BP1074" s="141"/>
      <c r="BQ1074" s="121"/>
    </row>
    <row r="1075" spans="53:69">
      <c r="BA1075" s="90" t="str">
        <f t="shared" si="1"/>
        <v>MA10</v>
      </c>
      <c r="BB1075" s="12" t="s">
        <v>320</v>
      </c>
      <c r="BH1075" s="7" t="s">
        <v>325</v>
      </c>
      <c r="BM1075" s="7" t="s">
        <v>324</v>
      </c>
      <c r="BN1075" s="282" t="s">
        <v>767</v>
      </c>
      <c r="BO1075" s="101"/>
      <c r="BP1075" s="141"/>
      <c r="BQ1075" s="121"/>
    </row>
    <row r="1076" spans="53:69">
      <c r="BA1076" s="90" t="str">
        <f t="shared" si="1"/>
        <v>OA11</v>
      </c>
      <c r="BB1076" s="147" t="s">
        <v>323</v>
      </c>
      <c r="BN1076" s="282" t="s">
        <v>768</v>
      </c>
      <c r="BO1076" s="106"/>
      <c r="BP1076" s="141"/>
      <c r="BQ1076" s="121"/>
    </row>
    <row r="1077" spans="53:69">
      <c r="BA1077" s="90" t="str">
        <f t="shared" si="1"/>
        <v>PA09</v>
      </c>
      <c r="BB1077" s="153" t="s">
        <v>255</v>
      </c>
      <c r="BH1077" s="7" t="s">
        <v>327</v>
      </c>
      <c r="BM1077" s="7" t="s">
        <v>326</v>
      </c>
      <c r="BN1077" s="282" t="s">
        <v>769</v>
      </c>
      <c r="BO1077" s="152"/>
      <c r="BP1077" s="141"/>
      <c r="BQ1077" s="123"/>
    </row>
    <row r="1078" spans="53:69">
      <c r="BA1078" s="90" t="str">
        <f t="shared" si="1"/>
        <v>PA14</v>
      </c>
      <c r="BB1078" s="147" t="s">
        <v>241</v>
      </c>
      <c r="BH1078" s="7" t="s">
        <v>330</v>
      </c>
      <c r="BM1078" s="7" t="s">
        <v>329</v>
      </c>
      <c r="BN1078" s="282" t="s">
        <v>770</v>
      </c>
      <c r="BO1078" s="152"/>
      <c r="BP1078" s="141"/>
      <c r="BQ1078" s="121"/>
    </row>
    <row r="1079" spans="53:69">
      <c r="BA1079" s="90" t="str">
        <f t="shared" si="1"/>
        <v>PA15</v>
      </c>
      <c r="BB1079" s="12" t="s">
        <v>328</v>
      </c>
      <c r="BH1079" s="7" t="s">
        <v>333</v>
      </c>
      <c r="BM1079" s="7" t="s">
        <v>332</v>
      </c>
      <c r="BN1079" s="282" t="s">
        <v>771</v>
      </c>
      <c r="BO1079" s="152"/>
      <c r="BP1079" s="141"/>
      <c r="BQ1079" s="121"/>
    </row>
    <row r="1080" spans="53:69">
      <c r="BA1080" s="90" t="str">
        <f t="shared" si="1"/>
        <v>PA16</v>
      </c>
      <c r="BB1080" s="150" t="s">
        <v>331</v>
      </c>
      <c r="BH1080" s="7" t="s">
        <v>335</v>
      </c>
      <c r="BM1080" s="7" t="s">
        <v>334</v>
      </c>
      <c r="BN1080" s="282" t="s">
        <v>772</v>
      </c>
      <c r="BO1080" s="131"/>
      <c r="BP1080" s="141"/>
      <c r="BQ1080" s="121"/>
    </row>
    <row r="1081" spans="53:69">
      <c r="BA1081" s="90" t="str">
        <f t="shared" si="1"/>
        <v>PA17</v>
      </c>
      <c r="BB1081" s="2" t="s">
        <v>275</v>
      </c>
      <c r="BH1081" s="7" t="s">
        <v>339</v>
      </c>
      <c r="BM1081" s="7" t="s">
        <v>338</v>
      </c>
      <c r="BN1081" s="282" t="s">
        <v>773</v>
      </c>
      <c r="BO1081" s="152"/>
      <c r="BP1081" s="141"/>
      <c r="BQ1081" s="121"/>
    </row>
    <row r="1082" spans="53:69">
      <c r="BA1082" s="90" t="str">
        <f t="shared" si="1"/>
        <v>PA18</v>
      </c>
      <c r="BB1082" s="150" t="s">
        <v>337</v>
      </c>
      <c r="BH1082" s="7" t="s">
        <v>17</v>
      </c>
      <c r="BM1082" s="7" t="s">
        <v>340</v>
      </c>
      <c r="BN1082" s="282" t="s">
        <v>774</v>
      </c>
      <c r="BO1082" s="152"/>
      <c r="BP1082" s="141"/>
      <c r="BQ1082" s="122"/>
    </row>
    <row r="1083" spans="53:69">
      <c r="BA1083" s="90" t="str">
        <f t="shared" si="1"/>
        <v>PA19</v>
      </c>
      <c r="BB1083" s="2" t="s">
        <v>336</v>
      </c>
      <c r="BH1083" s="7" t="s">
        <v>343</v>
      </c>
      <c r="BM1083" s="7" t="s">
        <v>342</v>
      </c>
      <c r="BN1083" s="282" t="s">
        <v>775</v>
      </c>
      <c r="BO1083" s="152"/>
      <c r="BP1083" s="141"/>
      <c r="BQ1083" s="122"/>
    </row>
    <row r="1084" spans="53:69">
      <c r="BA1084" s="90" t="str">
        <f t="shared" si="1"/>
        <v>PA21</v>
      </c>
      <c r="BB1084" s="155" t="s">
        <v>341</v>
      </c>
      <c r="BH1084" s="7" t="s">
        <v>346</v>
      </c>
      <c r="BM1084" s="7" t="s">
        <v>345</v>
      </c>
      <c r="BN1084" s="282" t="s">
        <v>776</v>
      </c>
      <c r="BO1084" s="149"/>
      <c r="BP1084" s="141"/>
      <c r="BQ1084" s="123"/>
    </row>
    <row r="1085" spans="53:69">
      <c r="BA1085" s="90" t="str">
        <f t="shared" si="1"/>
        <v>PA22</v>
      </c>
      <c r="BB1085" s="150" t="s">
        <v>344</v>
      </c>
      <c r="BH1085" s="7" t="s">
        <v>349</v>
      </c>
      <c r="BM1085" s="7" t="s">
        <v>348</v>
      </c>
      <c r="BN1085" s="282" t="s">
        <v>777</v>
      </c>
      <c r="BO1085" s="149"/>
      <c r="BP1085" s="141"/>
      <c r="BQ1085" s="122"/>
    </row>
    <row r="1086" spans="53:69">
      <c r="BA1086" s="90" t="str">
        <f t="shared" si="1"/>
        <v>PA23</v>
      </c>
      <c r="BB1086" s="155" t="s">
        <v>347</v>
      </c>
      <c r="BC1086" s="159" t="s">
        <v>624</v>
      </c>
      <c r="BD1086" s="99" t="s">
        <v>625</v>
      </c>
      <c r="BH1086" s="7" t="s">
        <v>351</v>
      </c>
      <c r="BM1086" s="7" t="s">
        <v>350</v>
      </c>
      <c r="BN1086" s="282" t="s">
        <v>778</v>
      </c>
      <c r="BO1086" s="152"/>
      <c r="BP1086" s="141"/>
      <c r="BQ1086" s="122"/>
    </row>
    <row r="1087" spans="53:69">
      <c r="BA1087" s="90" t="str">
        <f t="shared" si="1"/>
        <v>PA25</v>
      </c>
      <c r="BB1087" s="282" t="s">
        <v>779</v>
      </c>
      <c r="BC1087" s="287" t="s">
        <v>630</v>
      </c>
      <c r="BD1087" s="288" t="s">
        <v>780</v>
      </c>
      <c r="BH1087" s="7" t="s">
        <v>353</v>
      </c>
      <c r="BM1087" s="7" t="s">
        <v>352</v>
      </c>
      <c r="BN1087" s="282" t="s">
        <v>781</v>
      </c>
      <c r="BO1087" s="152"/>
      <c r="BP1087" s="141"/>
      <c r="BQ1087" s="122"/>
    </row>
    <row r="1088" spans="53:69">
      <c r="BC1088" s="287" t="s">
        <v>639</v>
      </c>
      <c r="BD1088" s="288" t="s">
        <v>782</v>
      </c>
      <c r="BM1088" s="7" t="s">
        <v>354</v>
      </c>
      <c r="BN1088" s="282" t="s">
        <v>783</v>
      </c>
      <c r="BO1088" s="131"/>
      <c r="BP1088" s="141"/>
      <c r="BQ1088" s="122"/>
    </row>
    <row r="1089" spans="55:69">
      <c r="BC1089" s="287" t="s">
        <v>653</v>
      </c>
      <c r="BD1089" s="283" t="s">
        <v>784</v>
      </c>
      <c r="BN1089" s="282" t="s">
        <v>785</v>
      </c>
      <c r="BO1089" s="152"/>
      <c r="BP1089" s="141"/>
      <c r="BQ1089" s="102"/>
    </row>
    <row r="1090" spans="55:69">
      <c r="BC1090" s="287" t="s">
        <v>680</v>
      </c>
      <c r="BD1090" s="127" t="s">
        <v>199</v>
      </c>
      <c r="BM1090" s="7" t="s">
        <v>355</v>
      </c>
      <c r="BN1090" s="282" t="s">
        <v>786</v>
      </c>
      <c r="BO1090" s="106"/>
      <c r="BP1090" s="141"/>
      <c r="BQ1090" s="102"/>
    </row>
    <row r="1091" spans="55:69">
      <c r="BC1091" s="287" t="s">
        <v>560</v>
      </c>
      <c r="BD1091" s="127" t="s">
        <v>561</v>
      </c>
      <c r="BM1091" s="7" t="s">
        <v>356</v>
      </c>
      <c r="BN1091" s="282" t="s">
        <v>787</v>
      </c>
      <c r="BO1091" s="152"/>
      <c r="BP1091" s="141"/>
      <c r="BQ1091" s="123"/>
    </row>
    <row r="1092" spans="55:69">
      <c r="BC1092" s="287" t="s">
        <v>685</v>
      </c>
      <c r="BD1092" s="127" t="s">
        <v>210</v>
      </c>
      <c r="BM1092" s="7" t="s">
        <v>357</v>
      </c>
      <c r="BN1092" s="282" t="s">
        <v>788</v>
      </c>
      <c r="BO1092" s="131"/>
      <c r="BP1092" s="141"/>
      <c r="BQ1092" s="123"/>
    </row>
    <row r="1093" spans="55:69">
      <c r="BC1093" s="287" t="s">
        <v>687</v>
      </c>
      <c r="BD1093" s="127" t="s">
        <v>82</v>
      </c>
      <c r="BM1093" s="7" t="s">
        <v>359</v>
      </c>
      <c r="BN1093" s="282" t="s">
        <v>789</v>
      </c>
      <c r="BO1093" s="106"/>
      <c r="BP1093" s="141"/>
      <c r="BQ1093" s="123"/>
    </row>
    <row r="1094" spans="55:69">
      <c r="BC1094" s="287" t="s">
        <v>689</v>
      </c>
      <c r="BD1094" s="127" t="s">
        <v>220</v>
      </c>
      <c r="BM1094" s="7" t="s">
        <v>360</v>
      </c>
      <c r="BN1094" s="282" t="s">
        <v>790</v>
      </c>
      <c r="BO1094" s="106"/>
      <c r="BP1094" s="141"/>
      <c r="BQ1094" s="123"/>
    </row>
    <row r="1095" spans="55:69">
      <c r="BC1095" s="287" t="s">
        <v>692</v>
      </c>
      <c r="BD1095" s="127" t="s">
        <v>219</v>
      </c>
      <c r="BM1095" s="7" t="s">
        <v>361</v>
      </c>
      <c r="BN1095" s="282" t="s">
        <v>791</v>
      </c>
      <c r="BO1095" s="139"/>
      <c r="BP1095" s="141"/>
      <c r="BQ1095" s="102"/>
    </row>
    <row r="1096" spans="55:69">
      <c r="BC1096" s="163" t="s">
        <v>695</v>
      </c>
      <c r="BD1096" s="127" t="s">
        <v>229</v>
      </c>
      <c r="BM1096" s="7" t="s">
        <v>362</v>
      </c>
      <c r="BN1096" s="282" t="s">
        <v>792</v>
      </c>
      <c r="BO1096" s="106"/>
      <c r="BP1096" s="141"/>
      <c r="BQ1096" s="121"/>
    </row>
    <row r="1097" spans="55:69">
      <c r="BC1097" s="163" t="s">
        <v>697</v>
      </c>
      <c r="BD1097" s="127" t="s">
        <v>235</v>
      </c>
      <c r="BM1097" s="7" t="s">
        <v>363</v>
      </c>
      <c r="BN1097" s="282" t="s">
        <v>793</v>
      </c>
      <c r="BO1097" s="106"/>
      <c r="BP1097" s="141"/>
      <c r="BQ1097" s="121"/>
    </row>
    <row r="1098" spans="55:69">
      <c r="BC1098" s="163" t="s">
        <v>699</v>
      </c>
      <c r="BD1098" s="127" t="s">
        <v>794</v>
      </c>
      <c r="BM1098" s="7" t="s">
        <v>364</v>
      </c>
      <c r="BN1098" s="282" t="s">
        <v>795</v>
      </c>
      <c r="BO1098" s="106"/>
      <c r="BP1098" s="141"/>
      <c r="BQ1098" s="121"/>
    </row>
    <row r="1099" spans="55:69">
      <c r="BC1099" s="163" t="s">
        <v>702</v>
      </c>
      <c r="BD1099" s="127" t="s">
        <v>246</v>
      </c>
      <c r="BM1099" s="7" t="s">
        <v>365</v>
      </c>
      <c r="BN1099" s="282" t="s">
        <v>795</v>
      </c>
      <c r="BO1099" s="106"/>
      <c r="BP1099" s="141"/>
      <c r="BQ1099" s="102"/>
    </row>
    <row r="1100" spans="55:69">
      <c r="BC1100" s="163" t="s">
        <v>704</v>
      </c>
      <c r="BD1100" s="127" t="s">
        <v>250</v>
      </c>
      <c r="BM1100" s="7" t="s">
        <v>367</v>
      </c>
      <c r="BN1100" s="282" t="s">
        <v>796</v>
      </c>
      <c r="BO1100" s="106"/>
      <c r="BP1100" s="141"/>
      <c r="BQ1100" s="121"/>
    </row>
    <row r="1101" spans="55:69">
      <c r="BC1101" s="163" t="s">
        <v>706</v>
      </c>
      <c r="BD1101" s="127" t="s">
        <v>797</v>
      </c>
      <c r="BM1101" s="7" t="s">
        <v>368</v>
      </c>
      <c r="BN1101" s="282" t="s">
        <v>798</v>
      </c>
      <c r="BO1101" s="106"/>
      <c r="BP1101" s="141"/>
      <c r="BQ1101" s="102"/>
    </row>
    <row r="1102" spans="55:69">
      <c r="BC1102" s="163" t="s">
        <v>710</v>
      </c>
      <c r="BD1102" s="127" t="s">
        <v>256</v>
      </c>
      <c r="BM1102" s="7" t="s">
        <v>369</v>
      </c>
      <c r="BN1102" s="282" t="s">
        <v>799</v>
      </c>
      <c r="BO1102" s="106"/>
      <c r="BP1102" s="141"/>
      <c r="BQ1102" s="102"/>
    </row>
    <row r="1103" spans="55:69">
      <c r="BC1103" s="163" t="s">
        <v>712</v>
      </c>
      <c r="BD1103" s="127" t="s">
        <v>261</v>
      </c>
      <c r="BM1103" s="7" t="s">
        <v>370</v>
      </c>
      <c r="BN1103" s="282" t="s">
        <v>800</v>
      </c>
      <c r="BO1103" s="106"/>
      <c r="BP1103" s="141"/>
      <c r="BQ1103" s="102"/>
    </row>
    <row r="1104" spans="55:69">
      <c r="BC1104" s="137" t="s">
        <v>714</v>
      </c>
      <c r="BD1104" s="127" t="s">
        <v>254</v>
      </c>
      <c r="BM1104" s="7" t="s">
        <v>371</v>
      </c>
      <c r="BN1104" s="282" t="s">
        <v>801</v>
      </c>
      <c r="BO1104" s="131"/>
      <c r="BP1104" s="141"/>
      <c r="BQ1104" s="102"/>
    </row>
    <row r="1105" spans="55:69">
      <c r="BC1105" s="137" t="s">
        <v>717</v>
      </c>
      <c r="BD1105" s="127" t="s">
        <v>269</v>
      </c>
      <c r="BM1105" s="7" t="s">
        <v>372</v>
      </c>
      <c r="BN1105" s="282" t="s">
        <v>802</v>
      </c>
      <c r="BO1105" s="131"/>
      <c r="BP1105" s="154"/>
      <c r="BQ1105" s="123"/>
    </row>
    <row r="1106" spans="55:69">
      <c r="BC1106" s="137" t="s">
        <v>719</v>
      </c>
      <c r="BD1106" s="127" t="s">
        <v>274</v>
      </c>
      <c r="BM1106" s="7" t="s">
        <v>373</v>
      </c>
      <c r="BN1106" s="282" t="s">
        <v>803</v>
      </c>
      <c r="BO1106" s="131"/>
      <c r="BP1106" s="141"/>
      <c r="BQ1106" s="123"/>
    </row>
    <row r="1107" spans="55:69">
      <c r="BC1107" s="137" t="s">
        <v>721</v>
      </c>
      <c r="BD1107" s="127" t="s">
        <v>279</v>
      </c>
      <c r="BM1107" s="7" t="s">
        <v>374</v>
      </c>
      <c r="BN1107" s="282" t="s">
        <v>804</v>
      </c>
      <c r="BO1107" s="152"/>
      <c r="BP1107" s="154"/>
      <c r="BQ1107" s="123"/>
    </row>
    <row r="1108" spans="55:69">
      <c r="BC1108" s="137" t="s">
        <v>724</v>
      </c>
      <c r="BD1108" s="127" t="s">
        <v>805</v>
      </c>
      <c r="BM1108" s="7" t="s">
        <v>375</v>
      </c>
      <c r="BN1108" s="282" t="s">
        <v>806</v>
      </c>
      <c r="BO1108" s="152"/>
      <c r="BP1108" s="138"/>
      <c r="BQ1108" s="102"/>
    </row>
    <row r="1109" spans="55:69">
      <c r="BC1109" s="137" t="s">
        <v>726</v>
      </c>
      <c r="BD1109" s="127" t="s">
        <v>285</v>
      </c>
      <c r="BM1109" s="7" t="s">
        <v>376</v>
      </c>
      <c r="BN1109" s="282" t="s">
        <v>807</v>
      </c>
      <c r="BO1109" s="130"/>
      <c r="BP1109" s="138"/>
      <c r="BQ1109" s="124"/>
    </row>
    <row r="1110" spans="55:69">
      <c r="BC1110" s="137" t="s">
        <v>729</v>
      </c>
      <c r="BD1110" s="127" t="s">
        <v>808</v>
      </c>
      <c r="BE1110" s="164" t="s">
        <v>57</v>
      </c>
      <c r="BM1110" s="7" t="s">
        <v>377</v>
      </c>
      <c r="BN1110" s="282" t="s">
        <v>809</v>
      </c>
      <c r="BO1110" s="152"/>
      <c r="BP1110" s="138"/>
      <c r="BQ1110" s="124"/>
    </row>
    <row r="1111" spans="55:69">
      <c r="BC1111" s="137" t="s">
        <v>733</v>
      </c>
      <c r="BD1111" s="127" t="s">
        <v>810</v>
      </c>
      <c r="BE1111" s="164" t="s">
        <v>110</v>
      </c>
      <c r="BM1111" s="7" t="s">
        <v>378</v>
      </c>
      <c r="BN1111" s="282" t="s">
        <v>811</v>
      </c>
      <c r="BO1111" s="149"/>
      <c r="BP1111" s="8"/>
    </row>
    <row r="1112" spans="55:69">
      <c r="BC1112" s="137" t="s">
        <v>738</v>
      </c>
      <c r="BD1112" s="127" t="s">
        <v>812</v>
      </c>
      <c r="BE1112" s="164" t="s">
        <v>57</v>
      </c>
      <c r="BM1112" s="7" t="s">
        <v>379</v>
      </c>
      <c r="BN1112" s="282" t="s">
        <v>813</v>
      </c>
      <c r="BO1112" s="152"/>
      <c r="BP1112" s="8"/>
    </row>
    <row r="1113" spans="55:69">
      <c r="BC1113" s="137" t="s">
        <v>742</v>
      </c>
      <c r="BD1113" s="127" t="s">
        <v>814</v>
      </c>
      <c r="BE1113" s="164" t="s">
        <v>57</v>
      </c>
      <c r="BM1113" s="7" t="s">
        <v>381</v>
      </c>
      <c r="BN1113" s="282" t="s">
        <v>815</v>
      </c>
      <c r="BO1113" s="152"/>
      <c r="BP1113" s="8"/>
    </row>
    <row r="1114" spans="55:69">
      <c r="BC1114" s="137" t="s">
        <v>746</v>
      </c>
      <c r="BD1114" s="151" t="s">
        <v>816</v>
      </c>
      <c r="BE1114" s="151" t="s">
        <v>747</v>
      </c>
      <c r="BM1114" s="7" t="s">
        <v>382</v>
      </c>
      <c r="BN1114" s="282" t="s">
        <v>817</v>
      </c>
      <c r="BO1114" s="130"/>
      <c r="BP1114" s="8"/>
    </row>
    <row r="1115" spans="55:69" ht="15.75" thickBot="1">
      <c r="BM1115" s="7" t="s">
        <v>383</v>
      </c>
      <c r="BN1115" s="282" t="s">
        <v>818</v>
      </c>
      <c r="BO1115" s="152"/>
      <c r="BP1115" s="8"/>
    </row>
    <row r="1116" spans="55:69">
      <c r="BC1116" s="554" t="s">
        <v>625</v>
      </c>
      <c r="BD1116" s="555"/>
      <c r="BE1116" s="98" t="s">
        <v>819</v>
      </c>
      <c r="BM1116" s="7" t="s">
        <v>384</v>
      </c>
      <c r="BN1116" s="282" t="s">
        <v>820</v>
      </c>
      <c r="BO1116" s="152"/>
      <c r="BP1116" s="8"/>
    </row>
    <row r="1117" spans="55:69">
      <c r="BC1117" s="287" t="s">
        <v>821</v>
      </c>
      <c r="BD1117" s="288" t="s">
        <v>822</v>
      </c>
      <c r="BE1117" s="104" t="s">
        <v>632</v>
      </c>
      <c r="BM1117" s="7" t="s">
        <v>385</v>
      </c>
      <c r="BN1117" s="282" t="s">
        <v>823</v>
      </c>
      <c r="BO1117" s="130"/>
      <c r="BP1117" s="8"/>
    </row>
    <row r="1118" spans="55:69">
      <c r="BC1118" s="287" t="s">
        <v>821</v>
      </c>
      <c r="BD1118" s="288" t="s">
        <v>822</v>
      </c>
      <c r="BE1118" s="104" t="s">
        <v>635</v>
      </c>
      <c r="BM1118" s="7" t="s">
        <v>386</v>
      </c>
      <c r="BN1118" s="282" t="s">
        <v>824</v>
      </c>
      <c r="BO1118" s="130"/>
      <c r="BP1118" s="8"/>
    </row>
    <row r="1119" spans="55:69">
      <c r="BC1119" s="287" t="s">
        <v>825</v>
      </c>
      <c r="BD1119" s="288" t="s">
        <v>640</v>
      </c>
      <c r="BE1119" s="109" t="s">
        <v>641</v>
      </c>
      <c r="BM1119" s="7" t="s">
        <v>387</v>
      </c>
      <c r="BN1119" s="282" t="s">
        <v>826</v>
      </c>
      <c r="BO1119" s="101"/>
      <c r="BP1119" s="8"/>
    </row>
    <row r="1120" spans="55:69" ht="15.75">
      <c r="BC1120" s="287" t="s">
        <v>825</v>
      </c>
      <c r="BD1120" s="288" t="s">
        <v>640</v>
      </c>
      <c r="BE1120" s="110" t="s">
        <v>644</v>
      </c>
      <c r="BM1120" s="7" t="s">
        <v>388</v>
      </c>
      <c r="BN1120" s="282" t="s">
        <v>827</v>
      </c>
      <c r="BO1120" s="101"/>
      <c r="BP1120" s="8"/>
    </row>
    <row r="1121" spans="55:68" ht="15.75">
      <c r="BC1121" s="287" t="s">
        <v>825</v>
      </c>
      <c r="BD1121" s="288" t="s">
        <v>640</v>
      </c>
      <c r="BE1121" s="110" t="s">
        <v>647</v>
      </c>
      <c r="BM1121" s="7" t="s">
        <v>389</v>
      </c>
      <c r="BN1121" s="282" t="s">
        <v>828</v>
      </c>
      <c r="BO1121" s="101"/>
      <c r="BP1121" s="8"/>
    </row>
    <row r="1122" spans="55:68" ht="15.75">
      <c r="BC1122" s="287" t="s">
        <v>825</v>
      </c>
      <c r="BD1122" s="288" t="s">
        <v>640</v>
      </c>
      <c r="BE1122" s="112" t="s">
        <v>650</v>
      </c>
      <c r="BM1122" s="7" t="s">
        <v>390</v>
      </c>
      <c r="BN1122" s="282" t="s">
        <v>829</v>
      </c>
      <c r="BO1122" s="101"/>
      <c r="BP1122" s="8"/>
    </row>
    <row r="1123" spans="55:68">
      <c r="BC1123" s="287" t="s">
        <v>830</v>
      </c>
      <c r="BD1123" s="283" t="s">
        <v>831</v>
      </c>
      <c r="BE1123" s="114" t="s">
        <v>655</v>
      </c>
      <c r="BM1123" s="7" t="s">
        <v>391</v>
      </c>
      <c r="BN1123" s="282" t="s">
        <v>832</v>
      </c>
      <c r="BO1123" s="165"/>
      <c r="BP1123" s="8"/>
    </row>
    <row r="1124" spans="55:68">
      <c r="BC1124" s="287" t="s">
        <v>830</v>
      </c>
      <c r="BD1124" s="283" t="s">
        <v>831</v>
      </c>
      <c r="BE1124" s="114" t="s">
        <v>658</v>
      </c>
      <c r="BM1124" s="7" t="s">
        <v>393</v>
      </c>
      <c r="BN1124" s="282" t="s">
        <v>833</v>
      </c>
      <c r="BO1124" s="165"/>
      <c r="BP1124" s="8"/>
    </row>
    <row r="1125" spans="55:68" ht="15.75">
      <c r="BC1125" s="287" t="s">
        <v>830</v>
      </c>
      <c r="BD1125" s="283" t="s">
        <v>831</v>
      </c>
      <c r="BE1125" s="116" t="s">
        <v>662</v>
      </c>
      <c r="BM1125" s="7" t="s">
        <v>395</v>
      </c>
      <c r="BN1125" s="282" t="s">
        <v>834</v>
      </c>
      <c r="BO1125" s="165"/>
      <c r="BP1125" s="8"/>
    </row>
    <row r="1126" spans="55:68" ht="15.75">
      <c r="BC1126" s="287" t="s">
        <v>830</v>
      </c>
      <c r="BD1126" s="283" t="s">
        <v>831</v>
      </c>
      <c r="BE1126" s="112" t="s">
        <v>664</v>
      </c>
      <c r="BM1126" s="7" t="s">
        <v>397</v>
      </c>
      <c r="BN1126" s="282" t="s">
        <v>835</v>
      </c>
      <c r="BO1126" s="165"/>
      <c r="BP1126" s="8"/>
    </row>
    <row r="1127" spans="55:68" ht="15.75">
      <c r="BC1127" s="287" t="s">
        <v>830</v>
      </c>
      <c r="BD1127" s="283" t="s">
        <v>831</v>
      </c>
      <c r="BE1127" s="112" t="s">
        <v>667</v>
      </c>
      <c r="BM1127" s="7" t="s">
        <v>399</v>
      </c>
      <c r="BN1127" s="282" t="s">
        <v>836</v>
      </c>
      <c r="BO1127" s="165"/>
      <c r="BP1127" s="8"/>
    </row>
    <row r="1128" spans="55:68" ht="15.75">
      <c r="BC1128" s="287" t="s">
        <v>830</v>
      </c>
      <c r="BD1128" s="283" t="s">
        <v>831</v>
      </c>
      <c r="BE1128" s="112" t="s">
        <v>670</v>
      </c>
      <c r="BM1128" s="7" t="s">
        <v>400</v>
      </c>
      <c r="BN1128" s="282" t="s">
        <v>837</v>
      </c>
      <c r="BO1128" s="165"/>
      <c r="BP1128" s="8"/>
    </row>
    <row r="1129" spans="55:68" ht="31.5">
      <c r="BC1129" s="287" t="s">
        <v>830</v>
      </c>
      <c r="BD1129" s="283" t="s">
        <v>831</v>
      </c>
      <c r="BE1129" s="112" t="s">
        <v>673</v>
      </c>
      <c r="BM1129" s="7" t="s">
        <v>401</v>
      </c>
      <c r="BN1129" s="282" t="s">
        <v>838</v>
      </c>
      <c r="BO1129" s="165"/>
      <c r="BP1129" s="8"/>
    </row>
    <row r="1130" spans="55:68" ht="15.75">
      <c r="BC1130" s="287" t="s">
        <v>830</v>
      </c>
      <c r="BD1130" s="283" t="s">
        <v>831</v>
      </c>
      <c r="BE1130" s="112" t="s">
        <v>676</v>
      </c>
      <c r="BM1130" s="7" t="s">
        <v>402</v>
      </c>
      <c r="BN1130" s="282" t="s">
        <v>839</v>
      </c>
      <c r="BO1130" s="165"/>
      <c r="BP1130" s="8"/>
    </row>
    <row r="1131" spans="55:68" ht="31.5">
      <c r="BC1131" s="287" t="s">
        <v>830</v>
      </c>
      <c r="BD1131" s="283" t="s">
        <v>831</v>
      </c>
      <c r="BE1131" s="112" t="s">
        <v>678</v>
      </c>
      <c r="BM1131" s="7" t="s">
        <v>403</v>
      </c>
      <c r="BN1131" s="282" t="s">
        <v>840</v>
      </c>
      <c r="BO1131" s="101"/>
      <c r="BP1131" s="8"/>
    </row>
    <row r="1132" spans="55:68">
      <c r="BC1132" s="287" t="s">
        <v>841</v>
      </c>
      <c r="BD1132" s="127" t="s">
        <v>627</v>
      </c>
      <c r="BE1132" s="127" t="s">
        <v>627</v>
      </c>
      <c r="BM1132" s="7" t="s">
        <v>5</v>
      </c>
      <c r="BN1132" s="282" t="s">
        <v>842</v>
      </c>
      <c r="BO1132" s="152"/>
      <c r="BP1132" s="8"/>
    </row>
    <row r="1133" spans="55:68" ht="15.75">
      <c r="BC1133" s="287" t="s">
        <v>843</v>
      </c>
      <c r="BD1133" s="127" t="s">
        <v>561</v>
      </c>
      <c r="BE1133" s="166" t="s">
        <v>563</v>
      </c>
      <c r="BN1133" s="282" t="s">
        <v>844</v>
      </c>
      <c r="BO1133" s="167"/>
      <c r="BP1133" s="8"/>
    </row>
    <row r="1134" spans="55:68" ht="15.75">
      <c r="BC1134" s="287" t="s">
        <v>845</v>
      </c>
      <c r="BD1134" s="127" t="s">
        <v>210</v>
      </c>
      <c r="BE1134" s="166" t="s">
        <v>57</v>
      </c>
      <c r="BN1134" s="282" t="s">
        <v>846</v>
      </c>
      <c r="BO1134" s="168"/>
      <c r="BP1134" s="8"/>
    </row>
    <row r="1135" spans="55:68" ht="15.75">
      <c r="BC1135" s="287" t="s">
        <v>847</v>
      </c>
      <c r="BD1135" s="127" t="s">
        <v>82</v>
      </c>
      <c r="BE1135" s="166" t="s">
        <v>68</v>
      </c>
      <c r="BN1135" s="282" t="s">
        <v>848</v>
      </c>
      <c r="BO1135" s="169"/>
      <c r="BP1135" s="8"/>
    </row>
    <row r="1136" spans="55:68" ht="15.75">
      <c r="BC1136" s="287" t="s">
        <v>849</v>
      </c>
      <c r="BD1136" s="127" t="s">
        <v>220</v>
      </c>
      <c r="BE1136" s="166" t="s">
        <v>77</v>
      </c>
      <c r="BN1136" s="282" t="s">
        <v>850</v>
      </c>
      <c r="BO1136" s="169"/>
      <c r="BP1136" s="8"/>
    </row>
    <row r="1137" spans="55:68" ht="15.75">
      <c r="BC1137" s="287" t="s">
        <v>851</v>
      </c>
      <c r="BD1137" s="127" t="s">
        <v>693</v>
      </c>
      <c r="BE1137" s="166" t="s">
        <v>85</v>
      </c>
      <c r="BN1137" s="282" t="s">
        <v>852</v>
      </c>
      <c r="BO1137" s="168"/>
      <c r="BP1137" s="8"/>
    </row>
    <row r="1138" spans="55:68" ht="15.75">
      <c r="BC1138" s="163">
        <v>10</v>
      </c>
      <c r="BD1138" s="127" t="s">
        <v>229</v>
      </c>
      <c r="BE1138" s="166" t="s">
        <v>93</v>
      </c>
      <c r="BN1138" s="282" t="s">
        <v>853</v>
      </c>
      <c r="BO1138" s="105"/>
      <c r="BP1138" s="8"/>
    </row>
    <row r="1139" spans="55:68" ht="15.75">
      <c r="BC1139" s="163">
        <v>10</v>
      </c>
      <c r="BD1139" s="127" t="s">
        <v>229</v>
      </c>
      <c r="BE1139" s="166" t="s">
        <v>854</v>
      </c>
      <c r="BN1139" s="282" t="s">
        <v>855</v>
      </c>
      <c r="BO1139" s="169"/>
      <c r="BP1139" s="8"/>
    </row>
    <row r="1140" spans="55:68" ht="15.75">
      <c r="BC1140" s="163">
        <v>11</v>
      </c>
      <c r="BD1140" s="127" t="s">
        <v>235</v>
      </c>
      <c r="BE1140" s="166" t="s">
        <v>100</v>
      </c>
      <c r="BN1140" s="282" t="s">
        <v>856</v>
      </c>
      <c r="BO1140" s="105"/>
      <c r="BP1140" s="8"/>
    </row>
    <row r="1141" spans="55:68" ht="15.75">
      <c r="BC1141" s="163">
        <v>11</v>
      </c>
      <c r="BD1141" s="127" t="s">
        <v>235</v>
      </c>
      <c r="BE1141" s="166" t="s">
        <v>857</v>
      </c>
      <c r="BN1141" s="282" t="s">
        <v>858</v>
      </c>
      <c r="BO1141" s="105"/>
      <c r="BP1141" s="8"/>
    </row>
    <row r="1142" spans="55:68" ht="15.75">
      <c r="BC1142" s="163">
        <v>12</v>
      </c>
      <c r="BD1142" s="127" t="s">
        <v>859</v>
      </c>
      <c r="BE1142" s="166" t="s">
        <v>659</v>
      </c>
      <c r="BN1142" s="282" t="s">
        <v>860</v>
      </c>
      <c r="BO1142" s="101"/>
      <c r="BP1142" s="8"/>
    </row>
    <row r="1143" spans="55:68" ht="15.75">
      <c r="BC1143" s="163">
        <v>12</v>
      </c>
      <c r="BD1143" s="127" t="s">
        <v>859</v>
      </c>
      <c r="BE1143" s="166" t="s">
        <v>563</v>
      </c>
      <c r="BN1143" s="282" t="s">
        <v>861</v>
      </c>
      <c r="BO1143" s="130"/>
      <c r="BP1143" s="8"/>
    </row>
    <row r="1144" spans="55:68" ht="15.75">
      <c r="BC1144" s="163">
        <v>12</v>
      </c>
      <c r="BD1144" s="127" t="s">
        <v>859</v>
      </c>
      <c r="BE1144" s="166" t="s">
        <v>862</v>
      </c>
      <c r="BN1144" s="282" t="s">
        <v>863</v>
      </c>
      <c r="BO1144" s="130"/>
      <c r="BP1144" s="8"/>
    </row>
    <row r="1145" spans="55:68">
      <c r="BC1145" s="163">
        <v>13</v>
      </c>
      <c r="BD1145" s="127" t="s">
        <v>246</v>
      </c>
      <c r="BE1145" s="127" t="s">
        <v>110</v>
      </c>
      <c r="BN1145" s="282" t="s">
        <v>864</v>
      </c>
      <c r="BO1145" s="130"/>
      <c r="BP1145" s="8"/>
    </row>
    <row r="1146" spans="55:68">
      <c r="BC1146" s="163">
        <v>14</v>
      </c>
      <c r="BD1146" s="127" t="s">
        <v>250</v>
      </c>
      <c r="BE1146" s="127" t="s">
        <v>115</v>
      </c>
      <c r="BN1146" s="282" t="s">
        <v>865</v>
      </c>
      <c r="BO1146" s="130"/>
      <c r="BP1146" s="8"/>
    </row>
    <row r="1147" spans="55:68">
      <c r="BC1147" s="163">
        <v>15</v>
      </c>
      <c r="BD1147" s="127" t="s">
        <v>707</v>
      </c>
      <c r="BE1147" s="127" t="s">
        <v>120</v>
      </c>
      <c r="BN1147" s="282" t="s">
        <v>866</v>
      </c>
      <c r="BO1147" s="130"/>
      <c r="BP1147" s="8"/>
    </row>
    <row r="1148" spans="55:68">
      <c r="BC1148" s="163">
        <v>16</v>
      </c>
      <c r="BD1148" s="127" t="s">
        <v>125</v>
      </c>
      <c r="BE1148" s="127" t="s">
        <v>125</v>
      </c>
      <c r="BN1148" s="282" t="s">
        <v>867</v>
      </c>
      <c r="BO1148" s="130"/>
      <c r="BP1148" s="8"/>
    </row>
    <row r="1149" spans="55:68">
      <c r="BC1149" s="163">
        <v>17</v>
      </c>
      <c r="BD1149" s="127" t="s">
        <v>261</v>
      </c>
      <c r="BE1149" s="170" t="s">
        <v>131</v>
      </c>
      <c r="BN1149" s="282" t="s">
        <v>868</v>
      </c>
      <c r="BO1149" s="106"/>
      <c r="BP1149" s="8"/>
    </row>
    <row r="1150" spans="55:68">
      <c r="BC1150" s="163">
        <v>18</v>
      </c>
      <c r="BD1150" s="127" t="s">
        <v>715</v>
      </c>
      <c r="BE1150" s="170" t="s">
        <v>409</v>
      </c>
      <c r="BN1150" s="282" t="s">
        <v>869</v>
      </c>
      <c r="BO1150" s="106"/>
      <c r="BP1150" s="8"/>
    </row>
    <row r="1151" spans="55:68">
      <c r="BC1151" s="163">
        <v>19</v>
      </c>
      <c r="BD1151" s="127" t="s">
        <v>269</v>
      </c>
      <c r="BE1151" s="127" t="s">
        <v>141</v>
      </c>
      <c r="BN1151" s="282" t="s">
        <v>870</v>
      </c>
      <c r="BO1151" s="106"/>
      <c r="BP1151" s="8"/>
    </row>
    <row r="1152" spans="55:68">
      <c r="BC1152" s="163">
        <v>20</v>
      </c>
      <c r="BD1152" s="127" t="s">
        <v>274</v>
      </c>
      <c r="BE1152" s="127" t="s">
        <v>146</v>
      </c>
      <c r="BN1152" s="282" t="s">
        <v>871</v>
      </c>
      <c r="BO1152" s="130"/>
      <c r="BP1152" s="8"/>
    </row>
    <row r="1153" spans="55:68">
      <c r="BC1153" s="163">
        <v>21</v>
      </c>
      <c r="BD1153" s="127" t="s">
        <v>722</v>
      </c>
      <c r="BE1153" s="127" t="s">
        <v>152</v>
      </c>
      <c r="BN1153" s="282" t="s">
        <v>871</v>
      </c>
      <c r="BO1153" s="152"/>
      <c r="BP1153" s="8"/>
    </row>
    <row r="1154" spans="55:68">
      <c r="BC1154" s="163">
        <v>21</v>
      </c>
      <c r="BD1154" s="127" t="s">
        <v>722</v>
      </c>
      <c r="BE1154" s="127" t="s">
        <v>872</v>
      </c>
      <c r="BN1154" s="282" t="s">
        <v>873</v>
      </c>
      <c r="BO1154" s="130"/>
      <c r="BP1154" s="8"/>
    </row>
    <row r="1155" spans="55:68">
      <c r="BC1155" s="163" t="s">
        <v>724</v>
      </c>
      <c r="BD1155" s="127" t="s">
        <v>874</v>
      </c>
      <c r="BE1155" s="127" t="s">
        <v>157</v>
      </c>
      <c r="BN1155" s="282" t="s">
        <v>875</v>
      </c>
      <c r="BO1155" s="131"/>
      <c r="BP1155" s="8"/>
    </row>
    <row r="1156" spans="55:68">
      <c r="BC1156" s="163">
        <v>23</v>
      </c>
      <c r="BD1156" s="127" t="s">
        <v>285</v>
      </c>
      <c r="BE1156" s="127" t="s">
        <v>163</v>
      </c>
      <c r="BN1156" s="282" t="s">
        <v>876</v>
      </c>
      <c r="BO1156" s="105"/>
      <c r="BP1156" s="8"/>
    </row>
    <row r="1157" spans="55:68">
      <c r="BC1157" s="163" t="s">
        <v>729</v>
      </c>
      <c r="BD1157" s="127" t="s">
        <v>808</v>
      </c>
      <c r="BE1157" s="164" t="s">
        <v>57</v>
      </c>
      <c r="BN1157" s="282" t="s">
        <v>877</v>
      </c>
      <c r="BO1157" s="105"/>
      <c r="BP1157" s="8"/>
    </row>
    <row r="1158" spans="55:68">
      <c r="BC1158" s="163" t="s">
        <v>733</v>
      </c>
      <c r="BD1158" s="127" t="s">
        <v>810</v>
      </c>
      <c r="BE1158" s="164" t="s">
        <v>110</v>
      </c>
      <c r="BN1158" s="282" t="s">
        <v>878</v>
      </c>
      <c r="BO1158" s="105"/>
      <c r="BP1158" s="8"/>
    </row>
    <row r="1159" spans="55:68">
      <c r="BC1159" s="163" t="s">
        <v>738</v>
      </c>
      <c r="BD1159" s="127" t="s">
        <v>812</v>
      </c>
      <c r="BE1159" s="164" t="s">
        <v>57</v>
      </c>
      <c r="BN1159" s="282" t="s">
        <v>879</v>
      </c>
      <c r="BO1159" s="158"/>
      <c r="BP1159" s="8"/>
    </row>
    <row r="1160" spans="55:68">
      <c r="BC1160" s="163" t="s">
        <v>742</v>
      </c>
      <c r="BD1160" s="127" t="s">
        <v>814</v>
      </c>
      <c r="BE1160" s="164" t="s">
        <v>57</v>
      </c>
      <c r="BN1160" s="282" t="s">
        <v>880</v>
      </c>
      <c r="BO1160" s="105"/>
      <c r="BP1160" s="8"/>
    </row>
    <row r="1161" spans="55:68">
      <c r="BC1161" s="171" t="s">
        <v>746</v>
      </c>
      <c r="BD1161" s="151" t="s">
        <v>816</v>
      </c>
      <c r="BE1161" s="151" t="s">
        <v>747</v>
      </c>
      <c r="BN1161" s="282" t="s">
        <v>881</v>
      </c>
      <c r="BO1161" s="105"/>
      <c r="BP1161" s="8"/>
    </row>
    <row r="1162" spans="55:68">
      <c r="BN1162" s="282" t="s">
        <v>882</v>
      </c>
      <c r="BO1162" s="105"/>
      <c r="BP1162" s="8"/>
    </row>
    <row r="1163" spans="55:68">
      <c r="BN1163" s="282" t="s">
        <v>883</v>
      </c>
      <c r="BO1163" s="131"/>
      <c r="BP1163" s="8"/>
    </row>
    <row r="1164" spans="55:68">
      <c r="BN1164" s="282" t="s">
        <v>884</v>
      </c>
      <c r="BO1164" s="152"/>
      <c r="BP1164" s="8"/>
    </row>
    <row r="1165" spans="55:68">
      <c r="BN1165" s="282" t="s">
        <v>885</v>
      </c>
      <c r="BO1165" s="152"/>
      <c r="BP1165" s="8"/>
    </row>
    <row r="1166" spans="55:68">
      <c r="BN1166" s="282" t="s">
        <v>886</v>
      </c>
      <c r="BO1166" s="152"/>
      <c r="BP1166" s="8"/>
    </row>
    <row r="1167" spans="55:68">
      <c r="BN1167" s="282" t="s">
        <v>887</v>
      </c>
      <c r="BO1167" s="106"/>
      <c r="BP1167" s="8"/>
    </row>
    <row r="1168" spans="55:68">
      <c r="BN1168" s="282" t="s">
        <v>888</v>
      </c>
      <c r="BO1168" s="106"/>
      <c r="BP1168" s="8"/>
    </row>
    <row r="1169" spans="66:68">
      <c r="BN1169" s="282" t="s">
        <v>889</v>
      </c>
      <c r="BO1169" s="106"/>
      <c r="BP1169" s="8"/>
    </row>
    <row r="1170" spans="66:68">
      <c r="BN1170" s="282" t="s">
        <v>890</v>
      </c>
      <c r="BO1170" s="106"/>
      <c r="BP1170" s="8"/>
    </row>
    <row r="1171" spans="66:68">
      <c r="BN1171" s="282" t="s">
        <v>890</v>
      </c>
      <c r="BO1171" s="106"/>
      <c r="BP1171" s="8"/>
    </row>
    <row r="1172" spans="66:68">
      <c r="BN1172" s="282" t="s">
        <v>891</v>
      </c>
      <c r="BO1172" s="106"/>
      <c r="BP1172" s="8"/>
    </row>
    <row r="1173" spans="66:68">
      <c r="BN1173" s="282" t="s">
        <v>892</v>
      </c>
      <c r="BO1173" s="106"/>
      <c r="BP1173" s="8"/>
    </row>
    <row r="1174" spans="66:68">
      <c r="BN1174" s="282" t="s">
        <v>893</v>
      </c>
      <c r="BO1174" s="172"/>
      <c r="BP1174" s="8"/>
    </row>
    <row r="1175" spans="66:68">
      <c r="BN1175" s="282" t="s">
        <v>894</v>
      </c>
      <c r="BO1175" s="173"/>
      <c r="BP1175" s="8"/>
    </row>
    <row r="1176" spans="66:68">
      <c r="BN1176" s="282" t="s">
        <v>894</v>
      </c>
      <c r="BO1176" s="172"/>
      <c r="BP1176" s="8"/>
    </row>
    <row r="1177" spans="66:68">
      <c r="BN1177" s="282" t="s">
        <v>895</v>
      </c>
      <c r="BO1177" s="173"/>
      <c r="BP1177" s="8"/>
    </row>
    <row r="1178" spans="66:68">
      <c r="BN1178" s="282" t="s">
        <v>896</v>
      </c>
      <c r="BO1178" s="172"/>
      <c r="BP1178" s="8"/>
    </row>
    <row r="1179" spans="66:68">
      <c r="BN1179" s="282" t="s">
        <v>896</v>
      </c>
      <c r="BO1179" s="172"/>
      <c r="BP1179" s="8"/>
    </row>
    <row r="1180" spans="66:68">
      <c r="BN1180" s="282" t="s">
        <v>897</v>
      </c>
      <c r="BO1180" s="173"/>
      <c r="BP1180" s="8"/>
    </row>
    <row r="1181" spans="66:68">
      <c r="BN1181" s="282" t="s">
        <v>898</v>
      </c>
      <c r="BO1181" s="172"/>
      <c r="BP1181" s="8"/>
    </row>
    <row r="1182" spans="66:68">
      <c r="BN1182" s="282" t="s">
        <v>899</v>
      </c>
      <c r="BO1182" s="174"/>
      <c r="BP1182" s="8"/>
    </row>
    <row r="1183" spans="66:68">
      <c r="BN1183" s="282" t="s">
        <v>900</v>
      </c>
      <c r="BO1183" s="174"/>
      <c r="BP1183" s="8"/>
    </row>
    <row r="1184" spans="66:68">
      <c r="BN1184" s="282" t="s">
        <v>901</v>
      </c>
      <c r="BO1184" s="174"/>
      <c r="BP1184" s="8"/>
    </row>
    <row r="1185" spans="66:68">
      <c r="BN1185" s="282" t="s">
        <v>902</v>
      </c>
      <c r="BO1185" s="174"/>
      <c r="BP1185" s="8"/>
    </row>
    <row r="1186" spans="66:68">
      <c r="BN1186" s="282" t="s">
        <v>903</v>
      </c>
      <c r="BO1186" s="174"/>
      <c r="BP1186" s="8"/>
    </row>
    <row r="1187" spans="66:68">
      <c r="BN1187" s="282" t="s">
        <v>904</v>
      </c>
      <c r="BO1187" s="175"/>
      <c r="BP1187" s="8"/>
    </row>
    <row r="1188" spans="66:68">
      <c r="BN1188" s="282" t="s">
        <v>905</v>
      </c>
      <c r="BO1188" s="106"/>
      <c r="BP1188" s="8"/>
    </row>
    <row r="1189" spans="66:68">
      <c r="BN1189" s="282" t="s">
        <v>906</v>
      </c>
      <c r="BO1189" s="106"/>
      <c r="BP1189" s="8"/>
    </row>
    <row r="1190" spans="66:68">
      <c r="BN1190" s="282" t="s">
        <v>907</v>
      </c>
      <c r="BO1190" s="106"/>
      <c r="BP1190" s="8"/>
    </row>
    <row r="1191" spans="66:68">
      <c r="BN1191" s="282" t="s">
        <v>908</v>
      </c>
      <c r="BO1191" s="106"/>
      <c r="BP1191" s="8"/>
    </row>
    <row r="1192" spans="66:68">
      <c r="BN1192" s="282" t="s">
        <v>909</v>
      </c>
      <c r="BO1192" s="130"/>
      <c r="BP1192" s="8"/>
    </row>
    <row r="1193" spans="66:68">
      <c r="BN1193" s="282" t="s">
        <v>909</v>
      </c>
      <c r="BO1193" s="101"/>
      <c r="BP1193" s="8"/>
    </row>
    <row r="1194" spans="66:68">
      <c r="BN1194" s="282" t="s">
        <v>910</v>
      </c>
      <c r="BO1194" s="106"/>
      <c r="BP1194" s="8"/>
    </row>
    <row r="1195" spans="66:68">
      <c r="BN1195" s="282" t="s">
        <v>911</v>
      </c>
      <c r="BO1195" s="101"/>
      <c r="BP1195" s="8"/>
    </row>
    <row r="1196" spans="66:68">
      <c r="BN1196" s="282" t="s">
        <v>912</v>
      </c>
      <c r="BO1196" s="130"/>
      <c r="BP1196" s="8"/>
    </row>
    <row r="1197" spans="66:68">
      <c r="BN1197" s="282" t="s">
        <v>913</v>
      </c>
      <c r="BO1197" s="152"/>
      <c r="BP1197" s="8"/>
    </row>
    <row r="1198" spans="66:68">
      <c r="BN1198" s="282" t="s">
        <v>914</v>
      </c>
      <c r="BO1198" s="152"/>
      <c r="BP1198" s="8"/>
    </row>
    <row r="1199" spans="66:68">
      <c r="BN1199" s="282" t="s">
        <v>915</v>
      </c>
      <c r="BO1199" s="152"/>
      <c r="BP1199" s="8"/>
    </row>
    <row r="1200" spans="66:68">
      <c r="BN1200" s="282" t="s">
        <v>916</v>
      </c>
      <c r="BO1200" s="176"/>
      <c r="BP1200" s="8"/>
    </row>
    <row r="1201" spans="66:68">
      <c r="BN1201" s="282" t="s">
        <v>916</v>
      </c>
      <c r="BO1201" s="177"/>
      <c r="BP1201" s="8"/>
    </row>
    <row r="1202" spans="66:68">
      <c r="BN1202" s="282" t="s">
        <v>917</v>
      </c>
      <c r="BO1202" s="167"/>
      <c r="BP1202" s="8"/>
    </row>
    <row r="1203" spans="66:68">
      <c r="BN1203" s="282" t="s">
        <v>918</v>
      </c>
      <c r="BO1203" s="178"/>
      <c r="BP1203" s="8"/>
    </row>
    <row r="1204" spans="66:68">
      <c r="BN1204" s="282" t="s">
        <v>919</v>
      </c>
      <c r="BO1204" s="178"/>
      <c r="BP1204" s="8"/>
    </row>
    <row r="1205" spans="66:68">
      <c r="BN1205" s="282" t="s">
        <v>920</v>
      </c>
      <c r="BO1205" s="179"/>
      <c r="BP1205" s="8"/>
    </row>
    <row r="1206" spans="66:68">
      <c r="BN1206" s="282" t="s">
        <v>921</v>
      </c>
      <c r="BO1206" s="179"/>
      <c r="BP1206" s="8"/>
    </row>
    <row r="1207" spans="66:68">
      <c r="BN1207" s="282" t="s">
        <v>922</v>
      </c>
      <c r="BO1207" s="179"/>
      <c r="BP1207" s="8"/>
    </row>
    <row r="1208" spans="66:68">
      <c r="BN1208" s="282" t="s">
        <v>923</v>
      </c>
      <c r="BO1208" s="167"/>
      <c r="BP1208" s="8"/>
    </row>
    <row r="1209" spans="66:68">
      <c r="BN1209" s="282" t="s">
        <v>924</v>
      </c>
      <c r="BO1209" s="177"/>
      <c r="BP1209" s="8"/>
    </row>
    <row r="1210" spans="66:68">
      <c r="BN1210" s="282" t="s">
        <v>925</v>
      </c>
      <c r="BO1210" s="177"/>
      <c r="BP1210" s="8"/>
    </row>
    <row r="1211" spans="66:68">
      <c r="BN1211" s="282" t="s">
        <v>926</v>
      </c>
      <c r="BO1211" s="177"/>
      <c r="BP1211" s="8"/>
    </row>
    <row r="1212" spans="66:68">
      <c r="BN1212" s="282" t="s">
        <v>927</v>
      </c>
      <c r="BO1212" s="177"/>
      <c r="BP1212" s="8"/>
    </row>
    <row r="1213" spans="66:68">
      <c r="BN1213" s="282" t="s">
        <v>928</v>
      </c>
      <c r="BO1213" s="177"/>
      <c r="BP1213" s="8"/>
    </row>
    <row r="1214" spans="66:68">
      <c r="BN1214" s="282" t="s">
        <v>929</v>
      </c>
      <c r="BO1214" s="177"/>
      <c r="BP1214" s="8"/>
    </row>
    <row r="1215" spans="66:68">
      <c r="BN1215" s="282" t="s">
        <v>930</v>
      </c>
      <c r="BO1215" s="180"/>
      <c r="BP1215" s="8"/>
    </row>
    <row r="1216" spans="66:68">
      <c r="BN1216" s="282" t="s">
        <v>931</v>
      </c>
      <c r="BO1216" s="176"/>
      <c r="BP1216" s="8"/>
    </row>
    <row r="1217" spans="66:68">
      <c r="BN1217" s="282" t="s">
        <v>932</v>
      </c>
      <c r="BO1217" s="176"/>
      <c r="BP1217" s="8"/>
    </row>
    <row r="1218" spans="66:68">
      <c r="BN1218" s="282" t="s">
        <v>933</v>
      </c>
      <c r="BO1218" s="176"/>
      <c r="BP1218" s="8"/>
    </row>
    <row r="1219" spans="66:68">
      <c r="BN1219" s="282" t="s">
        <v>934</v>
      </c>
      <c r="BO1219" s="176"/>
      <c r="BP1219" s="8"/>
    </row>
    <row r="1220" spans="66:68">
      <c r="BN1220" s="282" t="s">
        <v>935</v>
      </c>
      <c r="BO1220" s="181"/>
      <c r="BP1220" s="8"/>
    </row>
    <row r="1221" spans="66:68">
      <c r="BN1221" s="282" t="s">
        <v>936</v>
      </c>
      <c r="BO1221" s="182"/>
      <c r="BP1221" s="8"/>
    </row>
    <row r="1222" spans="66:68">
      <c r="BN1222" s="282" t="s">
        <v>937</v>
      </c>
      <c r="BO1222" s="177"/>
      <c r="BP1222" s="8"/>
    </row>
    <row r="1223" spans="66:68">
      <c r="BN1223" s="282" t="s">
        <v>938</v>
      </c>
      <c r="BO1223" s="177"/>
      <c r="BP1223" s="8"/>
    </row>
    <row r="1224" spans="66:68">
      <c r="BN1224" s="282" t="s">
        <v>939</v>
      </c>
      <c r="BO1224" s="177"/>
      <c r="BP1224" s="8"/>
    </row>
    <row r="1225" spans="66:68">
      <c r="BN1225" s="282" t="s">
        <v>940</v>
      </c>
      <c r="BO1225" s="177"/>
      <c r="BP1225" s="8"/>
    </row>
    <row r="1226" spans="66:68">
      <c r="BN1226" s="282" t="s">
        <v>941</v>
      </c>
      <c r="BO1226" s="177"/>
      <c r="BP1226" s="8"/>
    </row>
    <row r="1227" spans="66:68">
      <c r="BN1227" s="282" t="s">
        <v>942</v>
      </c>
      <c r="BO1227" s="177"/>
      <c r="BP1227" s="8"/>
    </row>
    <row r="1228" spans="66:68">
      <c r="BN1228" s="282" t="s">
        <v>943</v>
      </c>
      <c r="BO1228" s="177"/>
      <c r="BP1228" s="8"/>
    </row>
    <row r="1229" spans="66:68">
      <c r="BN1229" s="282" t="s">
        <v>944</v>
      </c>
      <c r="BO1229" s="177"/>
      <c r="BP1229" s="8"/>
    </row>
    <row r="1230" spans="66:68">
      <c r="BN1230" s="282" t="s">
        <v>945</v>
      </c>
      <c r="BO1230" s="177"/>
      <c r="BP1230" s="8"/>
    </row>
    <row r="1231" spans="66:68">
      <c r="BN1231" s="282" t="s">
        <v>946</v>
      </c>
      <c r="BO1231" s="177"/>
      <c r="BP1231" s="8"/>
    </row>
    <row r="1232" spans="66:68">
      <c r="BN1232" s="282" t="s">
        <v>947</v>
      </c>
      <c r="BO1232" s="177"/>
      <c r="BP1232" s="8"/>
    </row>
    <row r="1233" spans="66:68">
      <c r="BN1233" s="282" t="s">
        <v>948</v>
      </c>
      <c r="BO1233" s="183"/>
      <c r="BP1233" s="8"/>
    </row>
    <row r="1234" spans="66:68">
      <c r="BN1234" s="282" t="s">
        <v>949</v>
      </c>
      <c r="BO1234" s="183"/>
      <c r="BP1234" s="8"/>
    </row>
    <row r="1235" spans="66:68">
      <c r="BN1235" s="282" t="s">
        <v>950</v>
      </c>
      <c r="BO1235" s="179"/>
      <c r="BP1235" s="8"/>
    </row>
    <row r="1236" spans="66:68">
      <c r="BN1236" s="282" t="s">
        <v>951</v>
      </c>
      <c r="BO1236" s="179"/>
      <c r="BP1236" s="8"/>
    </row>
    <row r="1237" spans="66:68">
      <c r="BN1237" s="282" t="s">
        <v>952</v>
      </c>
      <c r="BO1237" s="176"/>
      <c r="BP1237" s="8"/>
    </row>
    <row r="1238" spans="66:68">
      <c r="BN1238" s="282" t="s">
        <v>953</v>
      </c>
      <c r="BO1238" s="176"/>
      <c r="BP1238" s="8"/>
    </row>
    <row r="1239" spans="66:68">
      <c r="BN1239" s="282" t="s">
        <v>954</v>
      </c>
      <c r="BO1239" s="179"/>
      <c r="BP1239" s="8"/>
    </row>
    <row r="1240" spans="66:68">
      <c r="BN1240" s="282" t="s">
        <v>955</v>
      </c>
      <c r="BO1240" s="179"/>
      <c r="BP1240" s="8"/>
    </row>
    <row r="1241" spans="66:68">
      <c r="BN1241" s="282" t="s">
        <v>956</v>
      </c>
      <c r="BO1241" s="120"/>
      <c r="BP1241" s="8"/>
    </row>
    <row r="1242" spans="66:68">
      <c r="BN1242" s="282" t="s">
        <v>957</v>
      </c>
      <c r="BO1242" s="120"/>
      <c r="BP1242" s="8"/>
    </row>
    <row r="1243" spans="66:68">
      <c r="BN1243" s="282" t="s">
        <v>958</v>
      </c>
      <c r="BO1243" s="139"/>
      <c r="BP1243" s="8"/>
    </row>
    <row r="1244" spans="66:68">
      <c r="BN1244" s="282" t="s">
        <v>959</v>
      </c>
      <c r="BO1244" s="120"/>
      <c r="BP1244" s="8"/>
    </row>
    <row r="1245" spans="66:68">
      <c r="BN1245" s="282" t="s">
        <v>960</v>
      </c>
      <c r="BO1245" s="120"/>
      <c r="BP1245" s="8"/>
    </row>
    <row r="1246" spans="66:68">
      <c r="BN1246" s="282" t="s">
        <v>961</v>
      </c>
      <c r="BO1246" s="158"/>
      <c r="BP1246" s="8"/>
    </row>
    <row r="1247" spans="66:68">
      <c r="BN1247" s="282" t="s">
        <v>962</v>
      </c>
      <c r="BO1247" s="120"/>
      <c r="BP1247" s="8"/>
    </row>
    <row r="1248" spans="66:68">
      <c r="BN1248" s="282" t="s">
        <v>963</v>
      </c>
      <c r="BO1248" s="158"/>
      <c r="BP1248" s="8"/>
    </row>
    <row r="1249" spans="66:68">
      <c r="BN1249" s="282" t="s">
        <v>964</v>
      </c>
      <c r="BO1249" s="101"/>
      <c r="BP1249" s="8"/>
    </row>
    <row r="1250" spans="66:68">
      <c r="BN1250" s="282" t="s">
        <v>965</v>
      </c>
      <c r="BO1250" s="101"/>
      <c r="BP1250" s="8"/>
    </row>
    <row r="1251" spans="66:68">
      <c r="BN1251" s="282" t="s">
        <v>966</v>
      </c>
      <c r="BO1251" s="101"/>
      <c r="BP1251" s="8"/>
    </row>
    <row r="1252" spans="66:68">
      <c r="BN1252" s="282" t="s">
        <v>967</v>
      </c>
      <c r="BO1252" s="101"/>
      <c r="BP1252" s="8"/>
    </row>
    <row r="1253" spans="66:68">
      <c r="BN1253" s="282" t="s">
        <v>968</v>
      </c>
      <c r="BO1253" s="101"/>
      <c r="BP1253" s="8"/>
    </row>
    <row r="1254" spans="66:68">
      <c r="BN1254" s="282" t="s">
        <v>969</v>
      </c>
      <c r="BO1254" s="101"/>
      <c r="BP1254" s="8"/>
    </row>
    <row r="1255" spans="66:68">
      <c r="BN1255" s="282" t="s">
        <v>970</v>
      </c>
      <c r="BO1255" s="101"/>
      <c r="BP1255" s="8"/>
    </row>
    <row r="1256" spans="66:68">
      <c r="BN1256" s="282" t="s">
        <v>971</v>
      </c>
      <c r="BO1256" s="101"/>
      <c r="BP1256" s="8"/>
    </row>
    <row r="1257" spans="66:68">
      <c r="BN1257" s="282" t="s">
        <v>972</v>
      </c>
      <c r="BO1257" s="176"/>
      <c r="BP1257" s="8"/>
    </row>
    <row r="1258" spans="66:68">
      <c r="BN1258" s="282" t="s">
        <v>973</v>
      </c>
      <c r="BO1258" s="184"/>
      <c r="BP1258" s="8"/>
    </row>
    <row r="1259" spans="66:68">
      <c r="BO1259" s="101"/>
      <c r="BP1259" s="8"/>
    </row>
  </sheetData>
  <dataConsolidate/>
  <mergeCells count="158">
    <mergeCell ref="A35:A39"/>
    <mergeCell ref="F35:G35"/>
    <mergeCell ref="I35:J35"/>
    <mergeCell ref="L35:N35"/>
    <mergeCell ref="F36:G36"/>
    <mergeCell ref="I36:J36"/>
    <mergeCell ref="L36:N36"/>
    <mergeCell ref="F37:G37"/>
    <mergeCell ref="I37:J37"/>
    <mergeCell ref="L37:N37"/>
    <mergeCell ref="F38:G38"/>
    <mergeCell ref="I38:J38"/>
    <mergeCell ref="L38:N38"/>
    <mergeCell ref="F39:G39"/>
    <mergeCell ref="I39:J39"/>
    <mergeCell ref="L39:N39"/>
    <mergeCell ref="F30:G30"/>
    <mergeCell ref="I30:J30"/>
    <mergeCell ref="L30:N30"/>
    <mergeCell ref="L31:N31"/>
    <mergeCell ref="F32:G32"/>
    <mergeCell ref="I32:J32"/>
    <mergeCell ref="L32:N32"/>
    <mergeCell ref="A31:A34"/>
    <mergeCell ref="F33:G33"/>
    <mergeCell ref="I33:J33"/>
    <mergeCell ref="L33:N33"/>
    <mergeCell ref="F34:G34"/>
    <mergeCell ref="I34:J34"/>
    <mergeCell ref="L34:N34"/>
    <mergeCell ref="A6:Y6"/>
    <mergeCell ref="B7:H7"/>
    <mergeCell ref="K7:M7"/>
    <mergeCell ref="O7:T7"/>
    <mergeCell ref="U7:V7"/>
    <mergeCell ref="W7:Y7"/>
    <mergeCell ref="B1:T1"/>
    <mergeCell ref="A2:U2"/>
    <mergeCell ref="W2:Y2"/>
    <mergeCell ref="A3:U3"/>
    <mergeCell ref="W3:X3"/>
    <mergeCell ref="A4:U4"/>
    <mergeCell ref="A8:Y8"/>
    <mergeCell ref="A9:I9"/>
    <mergeCell ref="J9:P9"/>
    <mergeCell ref="Q9:S12"/>
    <mergeCell ref="T9:Y12"/>
    <mergeCell ref="B10:I10"/>
    <mergeCell ref="K10:P10"/>
    <mergeCell ref="B11:D11"/>
    <mergeCell ref="B12:D12"/>
    <mergeCell ref="E12:I12"/>
    <mergeCell ref="B16:C16"/>
    <mergeCell ref="J16:K16"/>
    <mergeCell ref="N16:O16"/>
    <mergeCell ref="P16:Y16"/>
    <mergeCell ref="B17:C17"/>
    <mergeCell ref="E17:H17"/>
    <mergeCell ref="J17:L17"/>
    <mergeCell ref="N17:O17"/>
    <mergeCell ref="K12:P12"/>
    <mergeCell ref="B13:D13"/>
    <mergeCell ref="A14:Y14"/>
    <mergeCell ref="B15:C15"/>
    <mergeCell ref="E15:H15"/>
    <mergeCell ref="J15:M15"/>
    <mergeCell ref="N15:O15"/>
    <mergeCell ref="P15:Y15"/>
    <mergeCell ref="A18:Y18"/>
    <mergeCell ref="A19:A21"/>
    <mergeCell ref="B19:B21"/>
    <mergeCell ref="C19:V19"/>
    <mergeCell ref="W19:X19"/>
    <mergeCell ref="Y19:Y21"/>
    <mergeCell ref="C20:C21"/>
    <mergeCell ref="D20:D21"/>
    <mergeCell ref="E20:E21"/>
    <mergeCell ref="F20:G21"/>
    <mergeCell ref="A25:A26"/>
    <mergeCell ref="F25:G25"/>
    <mergeCell ref="I25:J25"/>
    <mergeCell ref="L25:N25"/>
    <mergeCell ref="F26:G26"/>
    <mergeCell ref="I26:J26"/>
    <mergeCell ref="L26:N26"/>
    <mergeCell ref="W20:X20"/>
    <mergeCell ref="F22:G22"/>
    <mergeCell ref="I22:J22"/>
    <mergeCell ref="L22:N22"/>
    <mergeCell ref="F23:G23"/>
    <mergeCell ref="I23:J23"/>
    <mergeCell ref="L23:N23"/>
    <mergeCell ref="H20:H21"/>
    <mergeCell ref="I20:J21"/>
    <mergeCell ref="K20:K21"/>
    <mergeCell ref="L20:N21"/>
    <mergeCell ref="O20:T20"/>
    <mergeCell ref="U20:V20"/>
    <mergeCell ref="F27:G27"/>
    <mergeCell ref="F31:G31"/>
    <mergeCell ref="I31:J31"/>
    <mergeCell ref="F48:G48"/>
    <mergeCell ref="I48:J48"/>
    <mergeCell ref="L48:N48"/>
    <mergeCell ref="F24:G24"/>
    <mergeCell ref="I24:J24"/>
    <mergeCell ref="L24:N24"/>
    <mergeCell ref="F40:G40"/>
    <mergeCell ref="I40:J40"/>
    <mergeCell ref="L40:N40"/>
    <mergeCell ref="W55:X55"/>
    <mergeCell ref="A49:Y49"/>
    <mergeCell ref="A50:J50"/>
    <mergeCell ref="K50:Y50"/>
    <mergeCell ref="A51:E51"/>
    <mergeCell ref="F51:J51"/>
    <mergeCell ref="K51:K53"/>
    <mergeCell ref="L51:Y51"/>
    <mergeCell ref="A52:B53"/>
    <mergeCell ref="C52:C53"/>
    <mergeCell ref="D52:D53"/>
    <mergeCell ref="R52:V52"/>
    <mergeCell ref="W52:X53"/>
    <mergeCell ref="Y52:Y53"/>
    <mergeCell ref="L53:M53"/>
    <mergeCell ref="N53:O53"/>
    <mergeCell ref="P53:Q53"/>
    <mergeCell ref="S53:T53"/>
    <mergeCell ref="E52:E53"/>
    <mergeCell ref="F52:F53"/>
    <mergeCell ref="G52:H53"/>
    <mergeCell ref="I52:I53"/>
    <mergeCell ref="J52:J53"/>
    <mergeCell ref="L52:Q52"/>
    <mergeCell ref="A27:A29"/>
    <mergeCell ref="BC1116:BD1116"/>
    <mergeCell ref="BC1019:BC1020"/>
    <mergeCell ref="BD1019:BD1020"/>
    <mergeCell ref="BC1021:BC1024"/>
    <mergeCell ref="BD1021:BD1024"/>
    <mergeCell ref="BF1021:BF1024"/>
    <mergeCell ref="BC1025:BC1033"/>
    <mergeCell ref="BD1025:BD1033"/>
    <mergeCell ref="A56:Y56"/>
    <mergeCell ref="A57:B57"/>
    <mergeCell ref="C57:Y57"/>
    <mergeCell ref="A58:B58"/>
    <mergeCell ref="C58:Y58"/>
    <mergeCell ref="BC1017:BF1017"/>
    <mergeCell ref="A54:B54"/>
    <mergeCell ref="L54:M54"/>
    <mergeCell ref="N54:O54"/>
    <mergeCell ref="P54:Q54"/>
    <mergeCell ref="W54:X54"/>
    <mergeCell ref="A55:B55"/>
    <mergeCell ref="L55:M55"/>
    <mergeCell ref="N55:O55"/>
    <mergeCell ref="P55:Q55"/>
  </mergeCells>
  <dataValidations count="29">
    <dataValidation type="list" allowBlank="1" showInputMessage="1" showErrorMessage="1" error="No puede cambiar el Nombre del  Programa, sólo ebe seleccionarlo.  " sqref="B7:H7">
      <formula1>$BB$1018:$BB$1087</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22:Y48">
      <formula1>$AI$6:$AI$8</formula1>
    </dataValidation>
    <dataValidation type="list" allowBlank="1" showInputMessage="1" showErrorMessage="1" error="!!Debe elegir el tipo de indicador de la lista!!" prompt="!!Seleccione el tipo de indicador!!" sqref="H22:H48">
      <formula1>$AC$6:$AC$7</formula1>
    </dataValidation>
    <dataValidation allowBlank="1" showInputMessage="1" showErrorMessage="1" prompt="!!Registre la meta Programada al trimestre de reporte!!" sqref="V22:V48"/>
    <dataValidation allowBlank="1" showInputMessage="1" showErrorMessage="1" error="!!Registre en números relativos, la meta programada al trimestre de reporte!!" prompt="!!Registre en números relativos, la meta programada al trimestre de reporte!!" sqref="X22:X48"/>
    <dataValidation allowBlank="1" showInputMessage="1" showErrorMessage="1" error="!!Registre en números absolutos, la meta programada al trimestre de reporte!!" prompt="!!Registre en números absolutos, la meta programada al trimestre de reporte!!" sqref="W22:W48"/>
    <dataValidation type="list" allowBlank="1" showInputMessage="1" showErrorMessage="1" error="!!Debe seleccionar de la lista la frecuencia que mide el indicador!!" prompt="!!Seleccione la frecuencia para medir el indicador!!" sqref="M22:N25 L48:N48 M27:N29 L22:L47 M41:N47">
      <formula1>$Z$6:$Z$15</formula1>
    </dataValidation>
    <dataValidation type="list" allowBlank="1" showInputMessage="1" showErrorMessage="1" error="!!Debe seleccionar de la lista el sentido de medición del indicador!!!!" prompt="!!Seleccione el sentido de medición del indicador!!" sqref="K22:K48">
      <formula1>$AF$6:$AF$7</formula1>
    </dataValidation>
    <dataValidation type="list" allowBlank="1" showInputMessage="1" showErrorMessage="1" sqref="P15:P16">
      <formula1>$BN$1018:$BN$1258</formula1>
    </dataValidation>
    <dataValidation allowBlank="1" showInputMessage="1" showErrorMessage="1" prompt="Registre el Objetivo del Programa sectorial al que contribuye el Programa Presupuestrio." sqref="K12:P13"/>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$BJ$1018:$BJ$1038</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22:G25 F48:G48 F22:F47">
      <formula1>$AE$6:$AE$10</formula1>
    </dataValidation>
    <dataValidation type="list" allowBlank="1" showInputMessage="1" showErrorMessage="1" error="!!Debe elegir la dimennsión que mide el indicador!!" prompt="!!Seleccione la dimensión que mide el indicador!!" sqref="J22 I22:I48">
      <formula1>$AD$6:$AD$9</formula1>
    </dataValidation>
    <dataValidation type="list" allowBlank="1" showInputMessage="1" showErrorMessage="1" sqref="E12:I13">
      <formula1>$BH$1018:$BH$1088</formula1>
    </dataValidation>
    <dataValidation type="list" allowBlank="1" showInputMessage="1" showErrorMessage="1" sqref="T9">
      <formula1>$BO$1017:$BO$1023</formula1>
    </dataValidation>
    <dataValidation type="list" allowBlank="1" showInputMessage="1" showErrorMessage="1" sqref="B11:D13">
      <formula1>$BH$1018:$BH$1087</formula1>
    </dataValidation>
    <dataValidation type="list" allowBlank="1" showInputMessage="1" showErrorMessage="1" sqref="E10:I11 B10:D10">
      <formula1>$BG$1018:$BG$1022</formula1>
    </dataValidation>
    <dataValidation type="list" allowBlank="1" showInputMessage="1" showErrorMessage="1" sqref="J15:J17">
      <formula1>$BM$1019:$BM$1131</formula1>
    </dataValidation>
    <dataValidation type="list" allowBlank="1" showInputMessage="1" showErrorMessage="1" sqref="E15:E17">
      <formula1>$BL$1019:$BL$1046</formula1>
    </dataValidation>
    <dataValidation type="list" allowBlank="1" showInputMessage="1" showErrorMessage="1" sqref="B22">
      <formula1>FINES</formula1>
    </dataValidation>
    <dataValidation type="list" allowBlank="1" showInputMessage="1" showErrorMessage="1" sqref="B15:C17">
      <formula1>$BK$1018:$BK$1021</formula1>
    </dataValidation>
    <dataValidation type="list" allowBlank="1" showInputMessage="1" showErrorMessage="1" sqref="K10:M11">
      <formula1>$BI$1018:$BI$1061</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$BC$1087:$BC$1114</formula1>
    </dataValidation>
    <dataValidation type="list" allowBlank="1" showInputMessage="1" showErrorMessage="1" error="!!Seleccione el Trimestre del Reporte!!" prompt="!!Seleccione el Trimestre del Reporte!!" sqref="Y3">
      <formula1>$AA$2:$AA$5</formula1>
    </dataValidation>
    <dataValidation type="custom" allowBlank="1" showInputMessage="1" showErrorMessage="1" error="!! No modifique esta información !!" sqref="A49:Y53 A56:Y56 E54:E55 J54:K55 P54:Q55 V54:Y55 D15:D17 A18:Y21 A15:A17 I15:I17 N15:O17 A10:A13 A14:Y14 J10:J13 Q9:S13 A9:P9 A8:Y8 U7:V7 N7 I7 A7 A6:Y6">
      <formula1>0</formula1>
    </dataValidation>
    <dataValidation type="custom" allowBlank="1" showInputMessage="1" showErrorMessage="1" error="!!No modifique esta información!!" sqref="A54:B55">
      <formula1>0</formula1>
    </dataValidation>
    <dataValidation type="list" allowBlank="1" showInputMessage="1" showErrorMessage="1" sqref="G54:G55 S54:S55">
      <formula1>$AH$6:$AH$24</formula1>
    </dataValidation>
  </dataValidations>
  <pageMargins left="0.59055118110236227" right="0.59055118110236227" top="0.47" bottom="0.35433070866141736" header="0" footer="0.31496062992125984"/>
  <pageSetup paperSize="5" scale="50" orientation="landscape" r:id="rId1"/>
  <headerFooter>
    <oddFooter>&amp;C&amp;P - &amp;N</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1262"/>
  <sheetViews>
    <sheetView showGridLines="0" tabSelected="1" view="pageBreakPreview" topLeftCell="A2" zoomScale="70" zoomScaleNormal="80" zoomScaleSheetLayoutView="70" workbookViewId="0">
      <selection activeCell="F25" sqref="F25:G25"/>
    </sheetView>
  </sheetViews>
  <sheetFormatPr baseColWidth="10" defaultRowHeight="15"/>
  <cols>
    <col min="1" max="1" width="18.5703125" style="7" customWidth="1"/>
    <col min="2" max="2" width="19.85546875" style="7" customWidth="1"/>
    <col min="3" max="3" width="32.42578125" style="7" customWidth="1"/>
    <col min="4" max="4" width="40.28515625" style="7" customWidth="1"/>
    <col min="5" max="5" width="35.7109375" style="7" customWidth="1"/>
    <col min="6" max="6" width="9.28515625" style="7" customWidth="1"/>
    <col min="7" max="7" width="8.140625" style="7" customWidth="1"/>
    <col min="8" max="9" width="12" style="7" customWidth="1"/>
    <col min="10" max="10" width="10.5703125" style="7" customWidth="1"/>
    <col min="11" max="11" width="15.7109375" style="7" customWidth="1"/>
    <col min="12" max="12" width="10.140625" style="7" customWidth="1"/>
    <col min="13" max="13" width="4.7109375" style="7" hidden="1" customWidth="1"/>
    <col min="14" max="14" width="9.28515625" style="7" customWidth="1"/>
    <col min="15" max="15" width="6.140625" style="7" hidden="1" customWidth="1"/>
    <col min="16" max="16" width="9.7109375" style="7" customWidth="1"/>
    <col min="17" max="17" width="7.140625" style="7" hidden="1" customWidth="1"/>
    <col min="18" max="18" width="9.42578125" style="7" customWidth="1"/>
    <col min="19" max="19" width="10.28515625" style="7" customWidth="1"/>
    <col min="20" max="20" width="6.140625" style="7" customWidth="1"/>
    <col min="21" max="21" width="20" style="7" customWidth="1"/>
    <col min="22" max="22" width="12" style="7" customWidth="1"/>
    <col min="23" max="23" width="14" style="7" customWidth="1"/>
    <col min="24" max="24" width="10.85546875" style="7" customWidth="1"/>
    <col min="25" max="25" width="17.7109375" style="7" customWidth="1"/>
    <col min="26" max="26" width="11.5703125" style="7" hidden="1" customWidth="1"/>
    <col min="27" max="27" width="6.140625" style="7" hidden="1" customWidth="1"/>
    <col min="28" max="28" width="7.7109375" style="7" hidden="1" customWidth="1"/>
    <col min="29" max="30" width="11.42578125" style="7" hidden="1" customWidth="1"/>
    <col min="31" max="31" width="22.28515625" style="7" hidden="1" customWidth="1"/>
    <col min="32" max="32" width="18.5703125" style="7" hidden="1" customWidth="1"/>
    <col min="33" max="33" width="19.42578125" style="7" hidden="1" customWidth="1"/>
    <col min="34" max="34" width="11.42578125" style="7" hidden="1" customWidth="1"/>
    <col min="35" max="35" width="19.140625" style="7" hidden="1" customWidth="1"/>
    <col min="36" max="52" width="11.42578125" style="7" hidden="1" customWidth="1"/>
    <col min="53" max="53" width="7.85546875" style="7" hidden="1" customWidth="1"/>
    <col min="54" max="54" width="80" style="7" hidden="1" customWidth="1"/>
    <col min="55" max="55" width="11.5703125" style="7" hidden="1" customWidth="1"/>
    <col min="56" max="56" width="38.140625" style="7" hidden="1" customWidth="1"/>
    <col min="57" max="57" width="75.28515625" style="7" hidden="1" customWidth="1"/>
    <col min="58" max="58" width="73" style="7" hidden="1" customWidth="1"/>
    <col min="59" max="59" width="59.42578125" style="7" hidden="1" customWidth="1"/>
    <col min="60" max="60" width="45.7109375" style="7" hidden="1" customWidth="1"/>
    <col min="61" max="61" width="90" style="7" hidden="1" customWidth="1"/>
    <col min="62" max="62" width="43.42578125" style="7" hidden="1" customWidth="1"/>
    <col min="63" max="63" width="29.85546875" style="7" hidden="1" customWidth="1"/>
    <col min="64" max="64" width="38.85546875" style="7" hidden="1" customWidth="1"/>
    <col min="65" max="65" width="55.5703125" style="7" hidden="1" customWidth="1"/>
    <col min="66" max="66" width="96.85546875" style="7" hidden="1" customWidth="1"/>
    <col min="67" max="67" width="34" style="7" hidden="1" customWidth="1"/>
    <col min="68" max="68" width="85.28515625" style="7" hidden="1" customWidth="1"/>
    <col min="69" max="69" width="39" style="7" customWidth="1"/>
    <col min="70" max="16384" width="11.42578125" style="7"/>
  </cols>
  <sheetData>
    <row r="1" spans="1:54" s="8" customFormat="1" ht="16.5" hidden="1" customHeight="1">
      <c r="B1" s="696"/>
      <c r="C1" s="696"/>
      <c r="D1" s="696"/>
      <c r="E1" s="696"/>
      <c r="F1" s="696"/>
      <c r="G1" s="696"/>
      <c r="H1" s="696"/>
      <c r="I1" s="696"/>
      <c r="J1" s="696"/>
      <c r="K1" s="696"/>
      <c r="L1" s="696"/>
      <c r="M1" s="696"/>
      <c r="N1" s="696"/>
      <c r="O1" s="696"/>
      <c r="P1" s="696"/>
      <c r="Q1" s="696"/>
      <c r="R1" s="696"/>
      <c r="S1" s="696"/>
      <c r="T1" s="696"/>
    </row>
    <row r="2" spans="1:54" s="8" customFormat="1" ht="14.25" customHeight="1">
      <c r="A2" s="697" t="s">
        <v>547</v>
      </c>
      <c r="B2" s="697"/>
      <c r="C2" s="697"/>
      <c r="D2" s="697"/>
      <c r="E2" s="697"/>
      <c r="F2" s="697"/>
      <c r="G2" s="697"/>
      <c r="H2" s="697"/>
      <c r="I2" s="697"/>
      <c r="J2" s="697"/>
      <c r="K2" s="697"/>
      <c r="L2" s="697"/>
      <c r="M2" s="697"/>
      <c r="N2" s="697"/>
      <c r="O2" s="697"/>
      <c r="P2" s="697"/>
      <c r="Q2" s="697"/>
      <c r="R2" s="697"/>
      <c r="S2" s="697"/>
      <c r="T2" s="697"/>
      <c r="U2" s="697"/>
      <c r="V2" s="319"/>
      <c r="W2" s="698" t="s">
        <v>548</v>
      </c>
      <c r="X2" s="698"/>
      <c r="Y2" s="698"/>
      <c r="AA2" s="21" t="s">
        <v>549</v>
      </c>
    </row>
    <row r="3" spans="1:54" s="8" customFormat="1" ht="18" customHeight="1">
      <c r="A3" s="699"/>
      <c r="B3" s="699"/>
      <c r="C3" s="699"/>
      <c r="D3" s="699"/>
      <c r="E3" s="699"/>
      <c r="F3" s="699"/>
      <c r="G3" s="699"/>
      <c r="H3" s="699"/>
      <c r="I3" s="699"/>
      <c r="J3" s="699"/>
      <c r="K3" s="699"/>
      <c r="L3" s="699"/>
      <c r="M3" s="699"/>
      <c r="N3" s="699"/>
      <c r="O3" s="699"/>
      <c r="P3" s="699"/>
      <c r="Q3" s="699"/>
      <c r="R3" s="699"/>
      <c r="S3" s="699"/>
      <c r="T3" s="699"/>
      <c r="U3" s="699"/>
      <c r="V3" s="319"/>
      <c r="W3" s="700" t="s">
        <v>550</v>
      </c>
      <c r="X3" s="700"/>
      <c r="Y3" s="22" t="s">
        <v>553</v>
      </c>
      <c r="AA3" s="21" t="s">
        <v>552</v>
      </c>
    </row>
    <row r="4" spans="1:54" s="8" customFormat="1" ht="15.75" customHeight="1">
      <c r="A4" s="701"/>
      <c r="B4" s="701"/>
      <c r="C4" s="701"/>
      <c r="D4" s="701"/>
      <c r="E4" s="701"/>
      <c r="F4" s="701"/>
      <c r="G4" s="701"/>
      <c r="H4" s="701"/>
      <c r="I4" s="701"/>
      <c r="J4" s="701"/>
      <c r="K4" s="701"/>
      <c r="L4" s="701"/>
      <c r="M4" s="701"/>
      <c r="N4" s="701"/>
      <c r="O4" s="701"/>
      <c r="P4" s="701"/>
      <c r="Q4" s="701"/>
      <c r="R4" s="701"/>
      <c r="S4" s="701"/>
      <c r="T4" s="701"/>
      <c r="U4" s="701"/>
      <c r="V4" s="319"/>
      <c r="W4" s="23"/>
      <c r="X4" s="23"/>
      <c r="Y4" s="23"/>
      <c r="AA4" s="21" t="s">
        <v>553</v>
      </c>
    </row>
    <row r="5" spans="1:54" s="8" customFormat="1" ht="12.75" customHeight="1" thickBot="1">
      <c r="C5" s="319"/>
      <c r="D5" s="319"/>
      <c r="E5" s="319"/>
      <c r="F5" s="319"/>
      <c r="G5" s="319"/>
      <c r="H5" s="319"/>
      <c r="I5" s="319"/>
      <c r="J5" s="319"/>
      <c r="K5" s="319"/>
      <c r="L5" s="319"/>
      <c r="M5" s="319"/>
      <c r="N5" s="319"/>
      <c r="O5" s="319"/>
      <c r="P5" s="319"/>
      <c r="Q5" s="319"/>
      <c r="R5" s="319"/>
      <c r="S5" s="319"/>
      <c r="T5" s="319"/>
      <c r="U5" s="319"/>
      <c r="V5" s="319"/>
      <c r="W5" s="319"/>
      <c r="X5" s="319"/>
      <c r="Y5" s="319"/>
      <c r="AA5" s="262" t="s">
        <v>551</v>
      </c>
      <c r="AD5" s="8" t="s">
        <v>41</v>
      </c>
      <c r="AI5" s="263" t="s">
        <v>554</v>
      </c>
    </row>
    <row r="6" spans="1:54" s="25" customFormat="1" ht="19.5" thickBot="1">
      <c r="A6" s="657" t="s">
        <v>555</v>
      </c>
      <c r="B6" s="658"/>
      <c r="C6" s="658"/>
      <c r="D6" s="658"/>
      <c r="E6" s="658"/>
      <c r="F6" s="658"/>
      <c r="G6" s="658"/>
      <c r="H6" s="658"/>
      <c r="I6" s="658"/>
      <c r="J6" s="658"/>
      <c r="K6" s="658"/>
      <c r="L6" s="658"/>
      <c r="M6" s="658"/>
      <c r="N6" s="658"/>
      <c r="O6" s="658"/>
      <c r="P6" s="658"/>
      <c r="Q6" s="658"/>
      <c r="R6" s="658"/>
      <c r="S6" s="658"/>
      <c r="T6" s="658"/>
      <c r="U6" s="658"/>
      <c r="V6" s="658"/>
      <c r="W6" s="658"/>
      <c r="X6" s="658"/>
      <c r="Y6" s="659"/>
      <c r="Z6" s="24" t="s">
        <v>556</v>
      </c>
      <c r="AA6" s="7" t="s">
        <v>27</v>
      </c>
      <c r="AC6" s="7" t="s">
        <v>52</v>
      </c>
      <c r="AD6" s="26" t="s">
        <v>23</v>
      </c>
      <c r="AE6" s="26" t="s">
        <v>26</v>
      </c>
      <c r="AF6" s="5" t="s">
        <v>22</v>
      </c>
      <c r="AG6" s="7">
        <v>2013</v>
      </c>
      <c r="AH6" s="264" t="s">
        <v>557</v>
      </c>
      <c r="AI6" s="7" t="s">
        <v>558</v>
      </c>
      <c r="BA6" s="8"/>
      <c r="BB6" s="8"/>
    </row>
    <row r="7" spans="1:54" ht="30.75" customHeight="1" thickBot="1">
      <c r="A7" s="27" t="s">
        <v>6</v>
      </c>
      <c r="B7" s="687" t="s">
        <v>86</v>
      </c>
      <c r="C7" s="688"/>
      <c r="D7" s="688"/>
      <c r="E7" s="688"/>
      <c r="F7" s="688"/>
      <c r="G7" s="688"/>
      <c r="H7" s="689"/>
      <c r="I7" s="28" t="s">
        <v>559</v>
      </c>
      <c r="J7" s="29" t="s">
        <v>706</v>
      </c>
      <c r="K7" s="669" t="s">
        <v>797</v>
      </c>
      <c r="L7" s="670"/>
      <c r="M7" s="690"/>
      <c r="N7" s="27" t="s">
        <v>562</v>
      </c>
      <c r="O7" s="669" t="s">
        <v>563</v>
      </c>
      <c r="P7" s="670"/>
      <c r="Q7" s="670"/>
      <c r="R7" s="670"/>
      <c r="S7" s="670"/>
      <c r="T7" s="690"/>
      <c r="U7" s="691" t="s">
        <v>564</v>
      </c>
      <c r="V7" s="692"/>
      <c r="W7" s="693" t="s">
        <v>120</v>
      </c>
      <c r="X7" s="694"/>
      <c r="Y7" s="695"/>
      <c r="Z7" s="24" t="s">
        <v>65</v>
      </c>
      <c r="AA7" s="7" t="s">
        <v>28</v>
      </c>
      <c r="AC7" s="7" t="s">
        <v>21</v>
      </c>
      <c r="AD7" s="26" t="s">
        <v>53</v>
      </c>
      <c r="AE7" s="26" t="s">
        <v>520</v>
      </c>
      <c r="AF7" s="5" t="s">
        <v>64</v>
      </c>
      <c r="AG7" s="7">
        <v>2014</v>
      </c>
      <c r="AH7" s="264" t="s">
        <v>565</v>
      </c>
      <c r="AI7" s="7" t="s">
        <v>566</v>
      </c>
      <c r="BA7" s="8"/>
      <c r="BB7" s="8"/>
    </row>
    <row r="8" spans="1:54" s="25" customFormat="1" ht="19.5" thickBot="1">
      <c r="A8" s="657" t="s">
        <v>567</v>
      </c>
      <c r="B8" s="658"/>
      <c r="C8" s="658"/>
      <c r="D8" s="658"/>
      <c r="E8" s="658"/>
      <c r="F8" s="658"/>
      <c r="G8" s="658"/>
      <c r="H8" s="658"/>
      <c r="I8" s="658"/>
      <c r="J8" s="658"/>
      <c r="K8" s="658"/>
      <c r="L8" s="658"/>
      <c r="M8" s="658"/>
      <c r="N8" s="658"/>
      <c r="O8" s="658"/>
      <c r="P8" s="658"/>
      <c r="Q8" s="658"/>
      <c r="R8" s="658"/>
      <c r="S8" s="658"/>
      <c r="T8" s="658"/>
      <c r="U8" s="658"/>
      <c r="V8" s="658"/>
      <c r="W8" s="658"/>
      <c r="X8" s="658"/>
      <c r="Y8" s="659"/>
      <c r="Z8" s="30" t="s">
        <v>568</v>
      </c>
      <c r="AA8" s="7" t="s">
        <v>29</v>
      </c>
      <c r="AD8" s="26" t="s">
        <v>74</v>
      </c>
      <c r="AE8" s="26" t="s">
        <v>569</v>
      </c>
      <c r="AG8" s="7">
        <v>2015</v>
      </c>
      <c r="AH8" s="264" t="s">
        <v>570</v>
      </c>
      <c r="AI8" s="7" t="s">
        <v>571</v>
      </c>
      <c r="BA8" s="8"/>
      <c r="BB8" s="8"/>
    </row>
    <row r="9" spans="1:54" ht="16.5" customHeight="1" thickBot="1">
      <c r="A9" s="660" t="s">
        <v>572</v>
      </c>
      <c r="B9" s="661"/>
      <c r="C9" s="661"/>
      <c r="D9" s="661"/>
      <c r="E9" s="661"/>
      <c r="F9" s="661"/>
      <c r="G9" s="661"/>
      <c r="H9" s="661"/>
      <c r="I9" s="662"/>
      <c r="J9" s="663" t="s">
        <v>573</v>
      </c>
      <c r="K9" s="664"/>
      <c r="L9" s="664"/>
      <c r="M9" s="664"/>
      <c r="N9" s="664"/>
      <c r="O9" s="664"/>
      <c r="P9" s="665"/>
      <c r="Q9" s="666" t="s">
        <v>574</v>
      </c>
      <c r="R9" s="666"/>
      <c r="S9" s="666"/>
      <c r="T9" s="669" t="s">
        <v>5</v>
      </c>
      <c r="U9" s="670"/>
      <c r="V9" s="670"/>
      <c r="W9" s="670"/>
      <c r="X9" s="670"/>
      <c r="Y9" s="671"/>
      <c r="Z9" s="24" t="s">
        <v>83</v>
      </c>
      <c r="AA9" s="7" t="s">
        <v>30</v>
      </c>
      <c r="AD9" s="26" t="s">
        <v>82</v>
      </c>
      <c r="AE9" s="26" t="s">
        <v>98</v>
      </c>
      <c r="AG9" s="7">
        <v>2016</v>
      </c>
      <c r="AH9" s="264" t="s">
        <v>575</v>
      </c>
      <c r="BA9" s="8"/>
      <c r="BB9" s="8"/>
    </row>
    <row r="10" spans="1:54" ht="27.75" customHeight="1" thickBot="1">
      <c r="A10" s="31" t="s">
        <v>576</v>
      </c>
      <c r="B10" s="678" t="s">
        <v>37</v>
      </c>
      <c r="C10" s="679"/>
      <c r="D10" s="679"/>
      <c r="E10" s="679"/>
      <c r="F10" s="679"/>
      <c r="G10" s="679"/>
      <c r="H10" s="679"/>
      <c r="I10" s="680"/>
      <c r="J10" s="32" t="s">
        <v>18</v>
      </c>
      <c r="K10" s="681" t="s">
        <v>43</v>
      </c>
      <c r="L10" s="682"/>
      <c r="M10" s="682"/>
      <c r="N10" s="682"/>
      <c r="O10" s="682"/>
      <c r="P10" s="683"/>
      <c r="Q10" s="667"/>
      <c r="R10" s="667"/>
      <c r="S10" s="667"/>
      <c r="T10" s="672"/>
      <c r="U10" s="673"/>
      <c r="V10" s="673"/>
      <c r="W10" s="673"/>
      <c r="X10" s="673"/>
      <c r="Y10" s="674"/>
      <c r="Z10" s="24" t="s">
        <v>65</v>
      </c>
      <c r="AE10" s="26" t="s">
        <v>54</v>
      </c>
      <c r="AG10" s="7">
        <v>2017</v>
      </c>
      <c r="AH10" s="264" t="s">
        <v>577</v>
      </c>
      <c r="BA10" s="8"/>
      <c r="BB10" s="8"/>
    </row>
    <row r="11" spans="1:54" ht="88.5" customHeight="1" thickBot="1">
      <c r="A11" s="33" t="s">
        <v>16</v>
      </c>
      <c r="B11" s="684" t="s">
        <v>51</v>
      </c>
      <c r="C11" s="685"/>
      <c r="D11" s="685"/>
      <c r="E11" s="684" t="s">
        <v>38</v>
      </c>
      <c r="F11" s="685"/>
      <c r="G11" s="685"/>
      <c r="H11" s="685"/>
      <c r="I11" s="686"/>
      <c r="J11" s="36" t="s">
        <v>16</v>
      </c>
      <c r="K11" s="647" t="s">
        <v>1262</v>
      </c>
      <c r="L11" s="648"/>
      <c r="M11" s="648"/>
      <c r="N11" s="648"/>
      <c r="O11" s="648"/>
      <c r="P11" s="649"/>
      <c r="Q11" s="668"/>
      <c r="R11" s="668"/>
      <c r="S11" s="668"/>
      <c r="T11" s="675"/>
      <c r="U11" s="676"/>
      <c r="V11" s="676"/>
      <c r="W11" s="676"/>
      <c r="X11" s="676"/>
      <c r="Y11" s="677"/>
      <c r="Z11" s="24" t="s">
        <v>90</v>
      </c>
      <c r="AG11" s="7">
        <v>2018</v>
      </c>
      <c r="AH11" s="264" t="s">
        <v>578</v>
      </c>
      <c r="BA11" s="8"/>
      <c r="BB11" s="8"/>
    </row>
    <row r="12" spans="1:54" ht="15.75" customHeight="1" thickTop="1" thickBot="1">
      <c r="A12" s="733" t="s">
        <v>579</v>
      </c>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5"/>
      <c r="Z12" s="24" t="s">
        <v>580</v>
      </c>
      <c r="AG12" s="7">
        <v>2019</v>
      </c>
      <c r="AH12" s="264" t="s">
        <v>581</v>
      </c>
      <c r="BA12" s="8"/>
      <c r="BB12" s="8"/>
    </row>
    <row r="13" spans="1:54" ht="34.5" customHeight="1" thickTop="1" thickBot="1">
      <c r="A13" s="358" t="s">
        <v>9</v>
      </c>
      <c r="B13" s="816" t="s">
        <v>10</v>
      </c>
      <c r="C13" s="817"/>
      <c r="D13" s="318" t="s">
        <v>11</v>
      </c>
      <c r="E13" s="818" t="s">
        <v>102</v>
      </c>
      <c r="F13" s="819"/>
      <c r="G13" s="819"/>
      <c r="H13" s="820"/>
      <c r="I13" s="359" t="s">
        <v>13</v>
      </c>
      <c r="J13" s="821" t="s">
        <v>191</v>
      </c>
      <c r="K13" s="822"/>
      <c r="L13" s="822"/>
      <c r="M13" s="823"/>
      <c r="N13" s="744" t="s">
        <v>582</v>
      </c>
      <c r="O13" s="745"/>
      <c r="P13" s="826" t="s">
        <v>766</v>
      </c>
      <c r="Q13" s="822"/>
      <c r="R13" s="822"/>
      <c r="S13" s="822"/>
      <c r="T13" s="822"/>
      <c r="U13" s="822"/>
      <c r="V13" s="822"/>
      <c r="W13" s="822"/>
      <c r="X13" s="822"/>
      <c r="Y13" s="822"/>
      <c r="Z13" s="24" t="s">
        <v>583</v>
      </c>
      <c r="AG13" s="7">
        <v>2020</v>
      </c>
      <c r="AH13" s="264" t="s">
        <v>584</v>
      </c>
      <c r="BA13" s="8"/>
      <c r="BB13" s="8"/>
    </row>
    <row r="14" spans="1:54" ht="15.75" thickBot="1">
      <c r="A14" s="624" t="s">
        <v>585</v>
      </c>
      <c r="B14" s="625"/>
      <c r="C14" s="625"/>
      <c r="D14" s="625"/>
      <c r="E14" s="625"/>
      <c r="F14" s="625"/>
      <c r="G14" s="625"/>
      <c r="H14" s="625"/>
      <c r="I14" s="625"/>
      <c r="J14" s="625"/>
      <c r="K14" s="625"/>
      <c r="L14" s="625"/>
      <c r="M14" s="625"/>
      <c r="N14" s="625"/>
      <c r="O14" s="625"/>
      <c r="P14" s="625"/>
      <c r="Q14" s="625"/>
      <c r="R14" s="625"/>
      <c r="S14" s="625"/>
      <c r="T14" s="625"/>
      <c r="U14" s="625"/>
      <c r="V14" s="625"/>
      <c r="W14" s="625"/>
      <c r="X14" s="766"/>
      <c r="Y14" s="767"/>
      <c r="AG14" s="7">
        <v>2021</v>
      </c>
      <c r="BA14" s="8"/>
      <c r="BB14" s="8"/>
    </row>
    <row r="15" spans="1:54" ht="26.25" customHeight="1" thickBot="1">
      <c r="A15" s="629" t="s">
        <v>411</v>
      </c>
      <c r="B15" s="617" t="s">
        <v>586</v>
      </c>
      <c r="C15" s="631" t="s">
        <v>587</v>
      </c>
      <c r="D15" s="631"/>
      <c r="E15" s="631"/>
      <c r="F15" s="631"/>
      <c r="G15" s="631"/>
      <c r="H15" s="631"/>
      <c r="I15" s="631"/>
      <c r="J15" s="631"/>
      <c r="K15" s="631"/>
      <c r="L15" s="631"/>
      <c r="M15" s="631"/>
      <c r="N15" s="631"/>
      <c r="O15" s="631"/>
      <c r="P15" s="631"/>
      <c r="Q15" s="631"/>
      <c r="R15" s="631"/>
      <c r="S15" s="631"/>
      <c r="T15" s="631"/>
      <c r="U15" s="631"/>
      <c r="V15" s="631"/>
      <c r="W15" s="617" t="s">
        <v>588</v>
      </c>
      <c r="X15" s="617"/>
      <c r="Y15" s="632" t="s">
        <v>589</v>
      </c>
      <c r="AG15" s="7">
        <v>2022</v>
      </c>
      <c r="BA15" s="8"/>
      <c r="BB15" s="8"/>
    </row>
    <row r="16" spans="1:54" ht="31.5" customHeight="1" thickBot="1">
      <c r="A16" s="630"/>
      <c r="B16" s="614"/>
      <c r="C16" s="616" t="s">
        <v>590</v>
      </c>
      <c r="D16" s="616" t="s">
        <v>591</v>
      </c>
      <c r="E16" s="616" t="s">
        <v>592</v>
      </c>
      <c r="F16" s="618" t="s">
        <v>24</v>
      </c>
      <c r="G16" s="619"/>
      <c r="H16" s="616" t="s">
        <v>39</v>
      </c>
      <c r="I16" s="618" t="s">
        <v>593</v>
      </c>
      <c r="J16" s="619"/>
      <c r="K16" s="616" t="s">
        <v>40</v>
      </c>
      <c r="L16" s="618" t="s">
        <v>42</v>
      </c>
      <c r="M16" s="622"/>
      <c r="N16" s="619"/>
      <c r="O16" s="614" t="s">
        <v>25</v>
      </c>
      <c r="P16" s="614"/>
      <c r="Q16" s="614"/>
      <c r="R16" s="614"/>
      <c r="S16" s="614"/>
      <c r="T16" s="614"/>
      <c r="U16" s="614" t="s">
        <v>594</v>
      </c>
      <c r="V16" s="614"/>
      <c r="W16" s="614" t="s">
        <v>595</v>
      </c>
      <c r="X16" s="614"/>
      <c r="Y16" s="633"/>
      <c r="AG16" s="7">
        <v>2023</v>
      </c>
      <c r="BA16" s="8"/>
      <c r="BB16" s="8"/>
    </row>
    <row r="17" spans="1:54" ht="22.5" customHeight="1" thickBot="1">
      <c r="A17" s="630"/>
      <c r="B17" s="614"/>
      <c r="C17" s="634"/>
      <c r="D17" s="634"/>
      <c r="E17" s="634"/>
      <c r="F17" s="620"/>
      <c r="G17" s="621"/>
      <c r="H17" s="617"/>
      <c r="I17" s="620"/>
      <c r="J17" s="621"/>
      <c r="K17" s="617"/>
      <c r="L17" s="620"/>
      <c r="M17" s="623"/>
      <c r="N17" s="621"/>
      <c r="O17" s="50">
        <v>2013</v>
      </c>
      <c r="P17" s="50">
        <v>2014</v>
      </c>
      <c r="Q17" s="50">
        <v>2015</v>
      </c>
      <c r="R17" s="50">
        <v>2015</v>
      </c>
      <c r="S17" s="50">
        <v>2016</v>
      </c>
      <c r="T17" s="50"/>
      <c r="U17" s="51" t="s">
        <v>596</v>
      </c>
      <c r="V17" s="51" t="s">
        <v>597</v>
      </c>
      <c r="W17" s="50" t="s">
        <v>598</v>
      </c>
      <c r="X17" s="50" t="s">
        <v>599</v>
      </c>
      <c r="Y17" s="631"/>
      <c r="AG17" s="7">
        <v>2024</v>
      </c>
      <c r="BA17" s="8"/>
      <c r="BB17" s="8"/>
    </row>
    <row r="18" spans="1:54" ht="51.75" thickBot="1">
      <c r="A18" s="52" t="s">
        <v>412</v>
      </c>
      <c r="B18" s="61" t="s">
        <v>56</v>
      </c>
      <c r="C18" s="54"/>
      <c r="D18" s="54"/>
      <c r="E18" s="54"/>
      <c r="F18" s="606"/>
      <c r="G18" s="607"/>
      <c r="H18" s="468"/>
      <c r="I18" s="606"/>
      <c r="J18" s="607"/>
      <c r="K18" s="468"/>
      <c r="L18" s="606"/>
      <c r="M18" s="615"/>
      <c r="N18" s="607"/>
      <c r="O18" s="57"/>
      <c r="P18" s="57"/>
      <c r="Q18" s="57"/>
      <c r="R18" s="57"/>
      <c r="S18" s="57"/>
      <c r="T18" s="57"/>
      <c r="U18" s="58"/>
      <c r="V18" s="58"/>
      <c r="W18" s="59"/>
      <c r="X18" s="58"/>
      <c r="Y18" s="60"/>
      <c r="BA18" s="8"/>
      <c r="BB18" s="8"/>
    </row>
    <row r="19" spans="1:54" ht="132.75" customHeight="1" thickBot="1">
      <c r="A19" s="918" t="s">
        <v>414</v>
      </c>
      <c r="B19" s="920" t="s">
        <v>1533</v>
      </c>
      <c r="C19" s="57" t="s">
        <v>1534</v>
      </c>
      <c r="D19" s="57" t="s">
        <v>1535</v>
      </c>
      <c r="E19" s="57" t="s">
        <v>1536</v>
      </c>
      <c r="F19" s="609" t="s">
        <v>600</v>
      </c>
      <c r="G19" s="610"/>
      <c r="H19" s="474" t="s">
        <v>52</v>
      </c>
      <c r="I19" s="606" t="s">
        <v>53</v>
      </c>
      <c r="J19" s="607"/>
      <c r="K19" s="474" t="s">
        <v>64</v>
      </c>
      <c r="L19" s="609" t="s">
        <v>90</v>
      </c>
      <c r="M19" s="881"/>
      <c r="N19" s="610"/>
      <c r="O19" s="57"/>
      <c r="P19" s="57">
        <v>350</v>
      </c>
      <c r="Q19" s="57"/>
      <c r="R19" s="57">
        <v>33</v>
      </c>
      <c r="S19" s="57">
        <v>83</v>
      </c>
      <c r="T19" s="487" t="s">
        <v>1052</v>
      </c>
      <c r="U19" s="490">
        <v>-0.33</v>
      </c>
      <c r="V19" s="58">
        <v>0</v>
      </c>
      <c r="W19" s="491" t="s">
        <v>1537</v>
      </c>
      <c r="X19" s="492">
        <v>-0.40899999999999997</v>
      </c>
      <c r="Y19" s="60" t="s">
        <v>558</v>
      </c>
      <c r="BA19" s="8"/>
      <c r="BB19" s="8"/>
    </row>
    <row r="20" spans="1:54" ht="137.25" customHeight="1" thickBot="1">
      <c r="A20" s="919"/>
      <c r="B20" s="921"/>
      <c r="C20" s="57" t="s">
        <v>1538</v>
      </c>
      <c r="D20" s="493" t="s">
        <v>1539</v>
      </c>
      <c r="E20" s="493" t="s">
        <v>1540</v>
      </c>
      <c r="F20" s="609" t="s">
        <v>26</v>
      </c>
      <c r="G20" s="610"/>
      <c r="H20" s="474" t="s">
        <v>52</v>
      </c>
      <c r="I20" s="606" t="s">
        <v>74</v>
      </c>
      <c r="J20" s="607"/>
      <c r="K20" s="474" t="s">
        <v>22</v>
      </c>
      <c r="L20" s="609" t="s">
        <v>90</v>
      </c>
      <c r="M20" s="881"/>
      <c r="N20" s="610"/>
      <c r="O20" s="57"/>
      <c r="P20" s="487" t="s">
        <v>1052</v>
      </c>
      <c r="Q20" s="494"/>
      <c r="R20" s="494">
        <v>0.40500000000000003</v>
      </c>
      <c r="S20" s="494">
        <v>0.39600000000000002</v>
      </c>
      <c r="T20" s="487" t="s">
        <v>1052</v>
      </c>
      <c r="U20" s="494">
        <v>0.45</v>
      </c>
      <c r="V20" s="494"/>
      <c r="W20" s="59" t="s">
        <v>1541</v>
      </c>
      <c r="X20" s="58">
        <v>0.41899999999999998</v>
      </c>
      <c r="Y20" s="60" t="s">
        <v>558</v>
      </c>
      <c r="BA20" s="8"/>
      <c r="BB20" s="8"/>
    </row>
    <row r="21" spans="1:54" ht="75.75" thickBot="1">
      <c r="A21" s="611" t="s">
        <v>416</v>
      </c>
      <c r="B21" s="893" t="s">
        <v>1542</v>
      </c>
      <c r="C21" s="495" t="s">
        <v>1543</v>
      </c>
      <c r="D21" s="400" t="s">
        <v>1544</v>
      </c>
      <c r="E21" s="57" t="s">
        <v>1545</v>
      </c>
      <c r="F21" s="609" t="s">
        <v>600</v>
      </c>
      <c r="G21" s="610"/>
      <c r="H21" s="474" t="s">
        <v>21</v>
      </c>
      <c r="I21" s="606" t="s">
        <v>53</v>
      </c>
      <c r="J21" s="607"/>
      <c r="K21" s="474" t="s">
        <v>64</v>
      </c>
      <c r="L21" s="609" t="s">
        <v>90</v>
      </c>
      <c r="M21" s="881"/>
      <c r="N21" s="610"/>
      <c r="O21" s="57"/>
      <c r="P21" s="57">
        <v>8.2500000000000004E-2</v>
      </c>
      <c r="Q21" s="57"/>
      <c r="R21" s="57">
        <v>9.4899999999999998E-2</v>
      </c>
      <c r="S21" s="57" t="s">
        <v>1546</v>
      </c>
      <c r="T21" s="487" t="s">
        <v>1052</v>
      </c>
      <c r="U21" s="65" t="s">
        <v>1547</v>
      </c>
      <c r="V21" s="58">
        <v>0</v>
      </c>
      <c r="W21" s="59" t="s">
        <v>1548</v>
      </c>
      <c r="X21" s="58">
        <v>5.1999999999999998E-2</v>
      </c>
      <c r="Y21" s="60" t="s">
        <v>558</v>
      </c>
      <c r="BA21" s="8"/>
      <c r="BB21" s="8"/>
    </row>
    <row r="22" spans="1:54" ht="90.75" thickBot="1">
      <c r="A22" s="922"/>
      <c r="B22" s="894"/>
      <c r="C22" s="495" t="s">
        <v>1549</v>
      </c>
      <c r="D22" s="493" t="s">
        <v>1550</v>
      </c>
      <c r="E22" s="57" t="s">
        <v>1551</v>
      </c>
      <c r="F22" s="609" t="s">
        <v>26</v>
      </c>
      <c r="G22" s="610"/>
      <c r="H22" s="474" t="s">
        <v>21</v>
      </c>
      <c r="I22" s="606" t="s">
        <v>23</v>
      </c>
      <c r="J22" s="607"/>
      <c r="K22" s="474" t="s">
        <v>64</v>
      </c>
      <c r="L22" s="609" t="s">
        <v>90</v>
      </c>
      <c r="M22" s="881"/>
      <c r="N22" s="610"/>
      <c r="O22" s="57"/>
      <c r="P22" s="57" t="s">
        <v>1552</v>
      </c>
      <c r="Q22" s="57"/>
      <c r="R22" s="57" t="s">
        <v>1553</v>
      </c>
      <c r="S22" s="57" t="s">
        <v>1554</v>
      </c>
      <c r="T22" s="487" t="s">
        <v>1052</v>
      </c>
      <c r="U22" s="65" t="s">
        <v>1555</v>
      </c>
      <c r="V22" s="58">
        <v>0</v>
      </c>
      <c r="W22" s="59" t="s">
        <v>1556</v>
      </c>
      <c r="X22" s="58">
        <v>0.126</v>
      </c>
      <c r="Y22" s="60" t="s">
        <v>558</v>
      </c>
      <c r="BA22" s="8"/>
      <c r="BB22" s="8"/>
    </row>
    <row r="23" spans="1:54" ht="135.75" thickBot="1">
      <c r="A23" s="922"/>
      <c r="B23" s="894"/>
      <c r="C23" s="495" t="s">
        <v>1557</v>
      </c>
      <c r="D23" s="493" t="s">
        <v>1558</v>
      </c>
      <c r="E23" s="57" t="s">
        <v>1559</v>
      </c>
      <c r="F23" s="609" t="s">
        <v>26</v>
      </c>
      <c r="G23" s="610"/>
      <c r="H23" s="474" t="s">
        <v>21</v>
      </c>
      <c r="I23" s="606" t="s">
        <v>23</v>
      </c>
      <c r="J23" s="607"/>
      <c r="K23" s="474" t="s">
        <v>64</v>
      </c>
      <c r="L23" s="609" t="s">
        <v>90</v>
      </c>
      <c r="M23" s="881"/>
      <c r="N23" s="610"/>
      <c r="O23" s="57"/>
      <c r="P23" s="57" t="s">
        <v>1560</v>
      </c>
      <c r="Q23" s="57"/>
      <c r="R23" s="57" t="s">
        <v>1561</v>
      </c>
      <c r="S23" s="57" t="s">
        <v>1562</v>
      </c>
      <c r="T23" s="487" t="s">
        <v>1052</v>
      </c>
      <c r="U23" s="65" t="s">
        <v>1563</v>
      </c>
      <c r="V23" s="58"/>
      <c r="W23" s="59" t="s">
        <v>1564</v>
      </c>
      <c r="X23" s="58">
        <v>6.8000000000000005E-2</v>
      </c>
      <c r="Y23" s="60" t="s">
        <v>558</v>
      </c>
      <c r="BA23" s="8"/>
      <c r="BB23" s="8"/>
    </row>
    <row r="24" spans="1:54" ht="105.75" thickBot="1">
      <c r="A24" s="612"/>
      <c r="B24" s="895"/>
      <c r="C24" s="495" t="s">
        <v>1565</v>
      </c>
      <c r="D24" s="400" t="s">
        <v>1566</v>
      </c>
      <c r="E24" s="57" t="s">
        <v>1567</v>
      </c>
      <c r="F24" s="609" t="s">
        <v>26</v>
      </c>
      <c r="G24" s="610"/>
      <c r="H24" s="474" t="s">
        <v>21</v>
      </c>
      <c r="I24" s="606" t="s">
        <v>23</v>
      </c>
      <c r="J24" s="607"/>
      <c r="K24" s="474" t="s">
        <v>22</v>
      </c>
      <c r="L24" s="609" t="s">
        <v>90</v>
      </c>
      <c r="M24" s="881"/>
      <c r="N24" s="610"/>
      <c r="O24" s="57"/>
      <c r="P24" s="57" t="s">
        <v>1568</v>
      </c>
      <c r="Q24" s="57"/>
      <c r="R24" s="57" t="s">
        <v>1569</v>
      </c>
      <c r="S24" s="57" t="s">
        <v>1570</v>
      </c>
      <c r="T24" s="487" t="s">
        <v>1052</v>
      </c>
      <c r="U24" s="65" t="s">
        <v>1571</v>
      </c>
      <c r="V24" s="58">
        <v>0</v>
      </c>
      <c r="W24" s="59" t="s">
        <v>1572</v>
      </c>
      <c r="X24" s="58">
        <v>1.1220000000000001</v>
      </c>
      <c r="Y24" s="60" t="s">
        <v>558</v>
      </c>
      <c r="BA24" s="8"/>
      <c r="BB24" s="8"/>
    </row>
    <row r="25" spans="1:54" ht="150.75" customHeight="1" thickBot="1">
      <c r="A25" s="76" t="s">
        <v>417</v>
      </c>
      <c r="B25" s="66" t="s">
        <v>1573</v>
      </c>
      <c r="C25" s="57" t="s">
        <v>1574</v>
      </c>
      <c r="D25" s="57" t="s">
        <v>1575</v>
      </c>
      <c r="E25" s="57" t="s">
        <v>1576</v>
      </c>
      <c r="F25" s="609" t="s">
        <v>26</v>
      </c>
      <c r="G25" s="610"/>
      <c r="H25" s="474" t="s">
        <v>21</v>
      </c>
      <c r="I25" s="606" t="s">
        <v>23</v>
      </c>
      <c r="J25" s="607"/>
      <c r="K25" s="474" t="s">
        <v>22</v>
      </c>
      <c r="L25" s="609" t="s">
        <v>568</v>
      </c>
      <c r="M25" s="881"/>
      <c r="N25" s="610"/>
      <c r="O25" s="57"/>
      <c r="P25" s="57" t="s">
        <v>1577</v>
      </c>
      <c r="Q25" s="57"/>
      <c r="R25" s="57" t="s">
        <v>1578</v>
      </c>
      <c r="S25" s="57" t="s">
        <v>1579</v>
      </c>
      <c r="T25" s="487" t="s">
        <v>1052</v>
      </c>
      <c r="U25" s="68">
        <v>0.92</v>
      </c>
      <c r="V25" s="58"/>
      <c r="W25" s="491" t="s">
        <v>1580</v>
      </c>
      <c r="X25" s="492">
        <v>1</v>
      </c>
      <c r="Y25" s="60" t="s">
        <v>558</v>
      </c>
      <c r="BA25" s="8"/>
      <c r="BB25" s="8"/>
    </row>
    <row r="26" spans="1:54" ht="75.75" thickBot="1">
      <c r="A26" s="611" t="s">
        <v>419</v>
      </c>
      <c r="B26" s="920" t="s">
        <v>1581</v>
      </c>
      <c r="C26" s="57" t="s">
        <v>1582</v>
      </c>
      <c r="D26" s="57" t="s">
        <v>1583</v>
      </c>
      <c r="E26" s="496" t="s">
        <v>1584</v>
      </c>
      <c r="F26" s="609" t="s">
        <v>26</v>
      </c>
      <c r="G26" s="610"/>
      <c r="H26" s="474" t="s">
        <v>21</v>
      </c>
      <c r="I26" s="606" t="s">
        <v>23</v>
      </c>
      <c r="J26" s="607"/>
      <c r="K26" s="474" t="s">
        <v>22</v>
      </c>
      <c r="L26" s="609" t="s">
        <v>568</v>
      </c>
      <c r="M26" s="881"/>
      <c r="N26" s="610"/>
      <c r="O26" s="57"/>
      <c r="P26" s="57" t="s">
        <v>1585</v>
      </c>
      <c r="Q26" s="57"/>
      <c r="R26" s="57" t="s">
        <v>1586</v>
      </c>
      <c r="S26" s="57" t="s">
        <v>1587</v>
      </c>
      <c r="T26" s="487" t="s">
        <v>1052</v>
      </c>
      <c r="U26" s="68">
        <v>1</v>
      </c>
      <c r="V26" s="58"/>
      <c r="W26" s="491" t="s">
        <v>1588</v>
      </c>
      <c r="X26" s="492">
        <v>1</v>
      </c>
      <c r="Y26" s="60" t="s">
        <v>558</v>
      </c>
      <c r="BA26" s="8"/>
      <c r="BB26" s="8"/>
    </row>
    <row r="27" spans="1:54" ht="105.75" thickBot="1">
      <c r="A27" s="922"/>
      <c r="B27" s="923"/>
      <c r="C27" s="57" t="s">
        <v>1589</v>
      </c>
      <c r="D27" s="57" t="s">
        <v>1590</v>
      </c>
      <c r="E27" s="496" t="s">
        <v>1591</v>
      </c>
      <c r="F27" s="609" t="s">
        <v>600</v>
      </c>
      <c r="G27" s="610"/>
      <c r="H27" s="474" t="s">
        <v>21</v>
      </c>
      <c r="I27" s="606" t="s">
        <v>23</v>
      </c>
      <c r="J27" s="607"/>
      <c r="K27" s="474" t="s">
        <v>22</v>
      </c>
      <c r="L27" s="609" t="s">
        <v>90</v>
      </c>
      <c r="M27" s="881"/>
      <c r="N27" s="610"/>
      <c r="O27" s="57"/>
      <c r="P27" s="57" t="s">
        <v>1592</v>
      </c>
      <c r="Q27" s="57"/>
      <c r="R27" s="57" t="s">
        <v>1593</v>
      </c>
      <c r="S27" s="57" t="s">
        <v>1594</v>
      </c>
      <c r="T27" s="487" t="s">
        <v>1052</v>
      </c>
      <c r="U27" s="68">
        <v>1</v>
      </c>
      <c r="V27" s="65"/>
      <c r="W27" s="491" t="s">
        <v>1595</v>
      </c>
      <c r="X27" s="492">
        <v>3.6362999999999999</v>
      </c>
      <c r="Y27" s="60" t="s">
        <v>558</v>
      </c>
      <c r="BA27" s="8"/>
      <c r="BB27" s="8"/>
    </row>
    <row r="28" spans="1:54" ht="105.75" thickBot="1">
      <c r="A28" s="922"/>
      <c r="B28" s="923"/>
      <c r="C28" s="57" t="s">
        <v>1596</v>
      </c>
      <c r="D28" s="57" t="s">
        <v>1597</v>
      </c>
      <c r="E28" s="496" t="s">
        <v>1598</v>
      </c>
      <c r="F28" s="609" t="s">
        <v>600</v>
      </c>
      <c r="G28" s="610"/>
      <c r="H28" s="474" t="s">
        <v>21</v>
      </c>
      <c r="I28" s="606" t="s">
        <v>23</v>
      </c>
      <c r="J28" s="607"/>
      <c r="K28" s="474" t="s">
        <v>22</v>
      </c>
      <c r="L28" s="609" t="s">
        <v>90</v>
      </c>
      <c r="M28" s="881"/>
      <c r="N28" s="610"/>
      <c r="O28" s="57"/>
      <c r="P28" s="57" t="s">
        <v>1592</v>
      </c>
      <c r="Q28" s="57"/>
      <c r="R28" s="57" t="s">
        <v>1599</v>
      </c>
      <c r="S28" s="57" t="s">
        <v>1600</v>
      </c>
      <c r="T28" s="487" t="s">
        <v>1052</v>
      </c>
      <c r="U28" s="68" t="s">
        <v>1601</v>
      </c>
      <c r="V28" s="58">
        <v>0</v>
      </c>
      <c r="W28" s="491" t="s">
        <v>1602</v>
      </c>
      <c r="X28" s="492">
        <v>0.86760000000000004</v>
      </c>
      <c r="Y28" s="60" t="s">
        <v>558</v>
      </c>
      <c r="BA28" s="8"/>
      <c r="BB28" s="8"/>
    </row>
    <row r="29" spans="1:54" ht="162" customHeight="1" thickBot="1">
      <c r="A29" s="612"/>
      <c r="B29" s="921"/>
      <c r="C29" s="57" t="s">
        <v>1603</v>
      </c>
      <c r="D29" s="57" t="s">
        <v>1604</v>
      </c>
      <c r="E29" s="497" t="s">
        <v>1605</v>
      </c>
      <c r="F29" s="609" t="s">
        <v>600</v>
      </c>
      <c r="G29" s="610"/>
      <c r="H29" s="474" t="s">
        <v>21</v>
      </c>
      <c r="I29" s="606" t="s">
        <v>23</v>
      </c>
      <c r="J29" s="607"/>
      <c r="K29" s="474" t="s">
        <v>22</v>
      </c>
      <c r="L29" s="609" t="s">
        <v>90</v>
      </c>
      <c r="M29" s="881"/>
      <c r="N29" s="610"/>
      <c r="O29" s="57"/>
      <c r="P29" s="57" t="s">
        <v>1592</v>
      </c>
      <c r="Q29" s="57"/>
      <c r="R29" s="57" t="s">
        <v>1606</v>
      </c>
      <c r="S29" s="57" t="s">
        <v>1607</v>
      </c>
      <c r="T29" s="487" t="s">
        <v>1052</v>
      </c>
      <c r="U29" s="68" t="s">
        <v>1601</v>
      </c>
      <c r="V29" s="58">
        <v>0</v>
      </c>
      <c r="W29" s="491" t="s">
        <v>1608</v>
      </c>
      <c r="X29" s="492">
        <v>0.84609999999999996</v>
      </c>
      <c r="Y29" s="60" t="s">
        <v>558</v>
      </c>
      <c r="BA29" s="8"/>
      <c r="BB29" s="8"/>
    </row>
    <row r="30" spans="1:54" ht="90.75" thickBot="1">
      <c r="A30" s="611" t="s">
        <v>421</v>
      </c>
      <c r="B30" s="920" t="s">
        <v>1609</v>
      </c>
      <c r="C30" s="57" t="s">
        <v>1610</v>
      </c>
      <c r="D30" s="498" t="s">
        <v>1611</v>
      </c>
      <c r="E30" s="499" t="s">
        <v>1612</v>
      </c>
      <c r="F30" s="881" t="s">
        <v>26</v>
      </c>
      <c r="G30" s="610"/>
      <c r="H30" s="474" t="s">
        <v>21</v>
      </c>
      <c r="I30" s="606" t="s">
        <v>23</v>
      </c>
      <c r="J30" s="607"/>
      <c r="K30" s="474" t="s">
        <v>22</v>
      </c>
      <c r="L30" s="609" t="s">
        <v>90</v>
      </c>
      <c r="M30" s="881"/>
      <c r="N30" s="610"/>
      <c r="O30" s="57"/>
      <c r="P30" s="57">
        <v>0.50960000000000005</v>
      </c>
      <c r="Q30" s="57"/>
      <c r="R30" s="57">
        <v>61.87</v>
      </c>
      <c r="S30" s="57" t="s">
        <v>1613</v>
      </c>
      <c r="T30" s="487" t="s">
        <v>1052</v>
      </c>
      <c r="U30" s="68" t="s">
        <v>1614</v>
      </c>
      <c r="V30" s="58">
        <v>0</v>
      </c>
      <c r="W30" s="59" t="s">
        <v>1615</v>
      </c>
      <c r="X30" s="58">
        <v>0.33810000000000001</v>
      </c>
      <c r="Y30" s="60" t="s">
        <v>558</v>
      </c>
      <c r="BA30" s="8"/>
      <c r="BB30" s="8"/>
    </row>
    <row r="31" spans="1:54" ht="90.75" thickBot="1">
      <c r="A31" s="922"/>
      <c r="B31" s="923"/>
      <c r="C31" s="57" t="s">
        <v>1616</v>
      </c>
      <c r="D31" s="57" t="s">
        <v>1617</v>
      </c>
      <c r="E31" s="500" t="s">
        <v>1618</v>
      </c>
      <c r="F31" s="609" t="s">
        <v>26</v>
      </c>
      <c r="G31" s="610"/>
      <c r="H31" s="474" t="s">
        <v>21</v>
      </c>
      <c r="I31" s="606" t="s">
        <v>23</v>
      </c>
      <c r="J31" s="607"/>
      <c r="K31" s="474" t="s">
        <v>22</v>
      </c>
      <c r="L31" s="609" t="s">
        <v>90</v>
      </c>
      <c r="M31" s="881"/>
      <c r="N31" s="610"/>
      <c r="O31" s="57"/>
      <c r="P31" s="57">
        <v>38</v>
      </c>
      <c r="Q31" s="57"/>
      <c r="R31" s="57">
        <v>35</v>
      </c>
      <c r="S31" s="57" t="s">
        <v>1619</v>
      </c>
      <c r="T31" s="487" t="s">
        <v>1052</v>
      </c>
      <c r="U31" s="68" t="s">
        <v>1620</v>
      </c>
      <c r="V31" s="58">
        <v>0</v>
      </c>
      <c r="W31" s="59" t="s">
        <v>1621</v>
      </c>
      <c r="X31" s="58">
        <v>0.35299999999999998</v>
      </c>
      <c r="Y31" s="60" t="s">
        <v>558</v>
      </c>
      <c r="BA31" s="8"/>
      <c r="BB31" s="8"/>
    </row>
    <row r="32" spans="1:54" ht="150.75" thickBot="1">
      <c r="A32" s="611" t="s">
        <v>424</v>
      </c>
      <c r="B32" s="920" t="s">
        <v>1622</v>
      </c>
      <c r="C32" s="57" t="s">
        <v>1623</v>
      </c>
      <c r="D32" s="57" t="s">
        <v>1624</v>
      </c>
      <c r="E32" s="57" t="s">
        <v>1625</v>
      </c>
      <c r="F32" s="609" t="s">
        <v>26</v>
      </c>
      <c r="G32" s="610"/>
      <c r="H32" s="474" t="s">
        <v>21</v>
      </c>
      <c r="I32" s="606" t="s">
        <v>74</v>
      </c>
      <c r="J32" s="607"/>
      <c r="K32" s="474" t="s">
        <v>22</v>
      </c>
      <c r="L32" s="609" t="s">
        <v>568</v>
      </c>
      <c r="M32" s="881"/>
      <c r="N32" s="610"/>
      <c r="O32" s="57"/>
      <c r="P32" s="487" t="s">
        <v>1052</v>
      </c>
      <c r="Q32" s="57"/>
      <c r="R32" s="487" t="s">
        <v>1052</v>
      </c>
      <c r="S32" s="57" t="s">
        <v>1626</v>
      </c>
      <c r="T32" s="487" t="s">
        <v>1052</v>
      </c>
      <c r="U32" s="68">
        <v>1</v>
      </c>
      <c r="V32" s="58"/>
      <c r="W32" s="501" t="s">
        <v>1627</v>
      </c>
      <c r="X32" s="58">
        <v>0.39600000000000002</v>
      </c>
      <c r="Y32" s="60" t="s">
        <v>571</v>
      </c>
      <c r="BA32" s="8"/>
      <c r="BB32" s="8"/>
    </row>
    <row r="33" spans="1:54" ht="90.75" thickBot="1">
      <c r="A33" s="922"/>
      <c r="B33" s="923"/>
      <c r="C33" s="57" t="s">
        <v>1628</v>
      </c>
      <c r="D33" s="57" t="s">
        <v>1629</v>
      </c>
      <c r="E33" s="57" t="s">
        <v>1630</v>
      </c>
      <c r="F33" s="609" t="s">
        <v>520</v>
      </c>
      <c r="G33" s="610"/>
      <c r="H33" s="474" t="s">
        <v>21</v>
      </c>
      <c r="I33" s="606" t="s">
        <v>23</v>
      </c>
      <c r="J33" s="607"/>
      <c r="K33" s="474" t="s">
        <v>22</v>
      </c>
      <c r="L33" s="609" t="s">
        <v>568</v>
      </c>
      <c r="M33" s="881"/>
      <c r="N33" s="610"/>
      <c r="O33" s="57"/>
      <c r="P33" s="487" t="s">
        <v>1052</v>
      </c>
      <c r="Q33" s="57"/>
      <c r="R33" s="487" t="s">
        <v>1052</v>
      </c>
      <c r="S33" s="57">
        <v>9.6</v>
      </c>
      <c r="T33" s="487" t="s">
        <v>1052</v>
      </c>
      <c r="U33" s="68">
        <v>9.8000000000000007</v>
      </c>
      <c r="V33" s="58"/>
      <c r="W33" s="502">
        <v>-9.6990595611285269</v>
      </c>
      <c r="X33" s="58">
        <v>9.7000000000000003E-2</v>
      </c>
      <c r="Y33" s="60" t="s">
        <v>558</v>
      </c>
      <c r="BA33" s="8"/>
      <c r="BB33" s="8"/>
    </row>
    <row r="34" spans="1:54" ht="165.75" thickBot="1">
      <c r="A34" s="922"/>
      <c r="B34" s="923"/>
      <c r="C34" s="57" t="s">
        <v>1631</v>
      </c>
      <c r="D34" s="57" t="s">
        <v>1632</v>
      </c>
      <c r="E34" s="57" t="s">
        <v>1633</v>
      </c>
      <c r="F34" s="609" t="s">
        <v>26</v>
      </c>
      <c r="G34" s="610"/>
      <c r="H34" s="474" t="s">
        <v>21</v>
      </c>
      <c r="I34" s="606" t="s">
        <v>23</v>
      </c>
      <c r="J34" s="607"/>
      <c r="K34" s="474" t="s">
        <v>22</v>
      </c>
      <c r="L34" s="609" t="s">
        <v>90</v>
      </c>
      <c r="M34" s="881"/>
      <c r="N34" s="610"/>
      <c r="O34" s="57"/>
      <c r="P34" s="487" t="s">
        <v>1052</v>
      </c>
      <c r="Q34" s="57"/>
      <c r="R34" s="487" t="s">
        <v>1052</v>
      </c>
      <c r="S34" s="57" t="s">
        <v>1634</v>
      </c>
      <c r="T34" s="487" t="s">
        <v>1052</v>
      </c>
      <c r="U34" s="68">
        <v>1</v>
      </c>
      <c r="V34" s="58">
        <v>0</v>
      </c>
      <c r="W34" s="503" t="s">
        <v>1635</v>
      </c>
      <c r="X34" s="58">
        <v>0.99</v>
      </c>
      <c r="Y34" s="60" t="s">
        <v>558</v>
      </c>
      <c r="BA34" s="8"/>
      <c r="BB34" s="8"/>
    </row>
    <row r="35" spans="1:54" ht="132" thickBot="1">
      <c r="A35" s="612"/>
      <c r="B35" s="921"/>
      <c r="C35" s="64" t="s">
        <v>1636</v>
      </c>
      <c r="D35" s="64" t="s">
        <v>1637</v>
      </c>
      <c r="E35" s="64" t="s">
        <v>1638</v>
      </c>
      <c r="F35" s="609" t="s">
        <v>26</v>
      </c>
      <c r="G35" s="610"/>
      <c r="H35" s="474" t="s">
        <v>21</v>
      </c>
      <c r="I35" s="606" t="s">
        <v>74</v>
      </c>
      <c r="J35" s="607"/>
      <c r="K35" s="474" t="s">
        <v>22</v>
      </c>
      <c r="L35" s="609" t="s">
        <v>568</v>
      </c>
      <c r="M35" s="881"/>
      <c r="N35" s="610"/>
      <c r="O35" s="504"/>
      <c r="P35" s="505">
        <v>0.63</v>
      </c>
      <c r="Q35" s="64">
        <v>0.67</v>
      </c>
      <c r="R35" s="505">
        <v>0.67</v>
      </c>
      <c r="S35" s="64" t="s">
        <v>1639</v>
      </c>
      <c r="T35" s="506" t="s">
        <v>1052</v>
      </c>
      <c r="U35" s="68">
        <v>0.7</v>
      </c>
      <c r="V35" s="65"/>
      <c r="W35" s="507" t="s">
        <v>1640</v>
      </c>
      <c r="X35" s="65">
        <v>0.67620000000000002</v>
      </c>
      <c r="Y35" s="60" t="s">
        <v>558</v>
      </c>
      <c r="BA35" s="8"/>
      <c r="BB35" s="8"/>
    </row>
    <row r="36" spans="1:54" ht="105.75" thickBot="1">
      <c r="A36" s="611" t="s">
        <v>426</v>
      </c>
      <c r="B36" s="920" t="s">
        <v>1641</v>
      </c>
      <c r="C36" s="57" t="s">
        <v>1642</v>
      </c>
      <c r="D36" s="57" t="s">
        <v>1643</v>
      </c>
      <c r="E36" s="57" t="s">
        <v>1644</v>
      </c>
      <c r="F36" s="609" t="s">
        <v>26</v>
      </c>
      <c r="G36" s="610"/>
      <c r="H36" s="474" t="s">
        <v>21</v>
      </c>
      <c r="I36" s="606" t="s">
        <v>23</v>
      </c>
      <c r="J36" s="607"/>
      <c r="K36" s="474" t="s">
        <v>22</v>
      </c>
      <c r="L36" s="609" t="s">
        <v>568</v>
      </c>
      <c r="M36" s="881"/>
      <c r="N36" s="610"/>
      <c r="O36" s="57"/>
      <c r="P36" s="57">
        <v>0.62809999999999999</v>
      </c>
      <c r="Q36" s="57"/>
      <c r="R36" s="57">
        <v>0.56310000000000004</v>
      </c>
      <c r="S36" s="57">
        <v>0.47170000000000001</v>
      </c>
      <c r="T36" s="487" t="s">
        <v>1052</v>
      </c>
      <c r="U36" s="68">
        <v>1</v>
      </c>
      <c r="V36" s="58"/>
      <c r="W36" s="503" t="s">
        <v>1645</v>
      </c>
      <c r="X36" s="58">
        <v>0.68200000000000005</v>
      </c>
      <c r="Y36" s="60" t="s">
        <v>558</v>
      </c>
      <c r="BA36" s="8"/>
      <c r="BB36" s="8"/>
    </row>
    <row r="37" spans="1:54" ht="75.75" thickBot="1">
      <c r="A37" s="922"/>
      <c r="B37" s="923"/>
      <c r="C37" s="57" t="s">
        <v>1646</v>
      </c>
      <c r="D37" s="57" t="s">
        <v>1647</v>
      </c>
      <c r="E37" s="57" t="s">
        <v>1648</v>
      </c>
      <c r="F37" s="609" t="s">
        <v>26</v>
      </c>
      <c r="G37" s="610"/>
      <c r="H37" s="474" t="s">
        <v>21</v>
      </c>
      <c r="I37" s="606" t="s">
        <v>23</v>
      </c>
      <c r="J37" s="607"/>
      <c r="K37" s="474" t="s">
        <v>22</v>
      </c>
      <c r="L37" s="609" t="s">
        <v>568</v>
      </c>
      <c r="M37" s="881"/>
      <c r="N37" s="610"/>
      <c r="O37" s="57"/>
      <c r="P37" s="57" t="s">
        <v>1431</v>
      </c>
      <c r="Q37" s="57"/>
      <c r="R37" s="57">
        <v>69.8</v>
      </c>
      <c r="S37" s="57" t="s">
        <v>1649</v>
      </c>
      <c r="T37" s="487" t="s">
        <v>1052</v>
      </c>
      <c r="U37" s="68">
        <v>1</v>
      </c>
      <c r="V37" s="58"/>
      <c r="W37" s="503" t="s">
        <v>1650</v>
      </c>
      <c r="X37" s="58">
        <v>0.52</v>
      </c>
      <c r="Y37" s="60" t="s">
        <v>558</v>
      </c>
      <c r="BA37" s="8"/>
      <c r="BB37" s="8"/>
    </row>
    <row r="38" spans="1:54" ht="90.75" thickBot="1">
      <c r="A38" s="922"/>
      <c r="B38" s="923"/>
      <c r="C38" s="57" t="s">
        <v>1651</v>
      </c>
      <c r="D38" s="57" t="s">
        <v>1652</v>
      </c>
      <c r="E38" s="57" t="s">
        <v>1653</v>
      </c>
      <c r="F38" s="609" t="s">
        <v>26</v>
      </c>
      <c r="G38" s="610"/>
      <c r="H38" s="474" t="s">
        <v>21</v>
      </c>
      <c r="I38" s="606" t="s">
        <v>23</v>
      </c>
      <c r="J38" s="607"/>
      <c r="K38" s="474" t="s">
        <v>22</v>
      </c>
      <c r="L38" s="609" t="s">
        <v>568</v>
      </c>
      <c r="M38" s="881"/>
      <c r="N38" s="610"/>
      <c r="O38" s="57"/>
      <c r="P38" s="57" t="s">
        <v>1431</v>
      </c>
      <c r="Q38" s="57"/>
      <c r="R38" s="57">
        <v>170</v>
      </c>
      <c r="S38" s="57">
        <v>212.49</v>
      </c>
      <c r="T38" s="487" t="s">
        <v>1052</v>
      </c>
      <c r="U38" s="68">
        <v>213</v>
      </c>
      <c r="V38" s="58"/>
      <c r="W38" s="503" t="s">
        <v>1654</v>
      </c>
      <c r="X38" s="58">
        <v>1.6120000000000001</v>
      </c>
      <c r="Y38" s="60" t="s">
        <v>566</v>
      </c>
      <c r="BA38" s="8"/>
      <c r="BB38" s="8"/>
    </row>
    <row r="39" spans="1:54" ht="75.75" thickBot="1">
      <c r="A39" s="922"/>
      <c r="B39" s="923"/>
      <c r="C39" s="57" t="s">
        <v>1655</v>
      </c>
      <c r="D39" s="57" t="s">
        <v>1656</v>
      </c>
      <c r="E39" s="57" t="s">
        <v>1657</v>
      </c>
      <c r="F39" s="609" t="s">
        <v>26</v>
      </c>
      <c r="G39" s="610"/>
      <c r="H39" s="474" t="s">
        <v>21</v>
      </c>
      <c r="I39" s="606" t="s">
        <v>23</v>
      </c>
      <c r="J39" s="607"/>
      <c r="K39" s="474" t="s">
        <v>22</v>
      </c>
      <c r="L39" s="609" t="s">
        <v>568</v>
      </c>
      <c r="M39" s="881"/>
      <c r="N39" s="610"/>
      <c r="O39" s="57"/>
      <c r="P39" s="57" t="s">
        <v>1431</v>
      </c>
      <c r="Q39" s="57"/>
      <c r="R39" s="57" t="s">
        <v>1431</v>
      </c>
      <c r="S39" s="57" t="s">
        <v>1658</v>
      </c>
      <c r="T39" s="487" t="s">
        <v>1052</v>
      </c>
      <c r="U39" s="68">
        <v>0.3</v>
      </c>
      <c r="V39" s="58"/>
      <c r="W39" s="508" t="s">
        <v>1659</v>
      </c>
      <c r="X39" s="58">
        <v>0.97599999999999998</v>
      </c>
      <c r="Y39" s="437" t="s">
        <v>558</v>
      </c>
      <c r="BA39" s="8"/>
      <c r="BB39" s="8"/>
    </row>
    <row r="40" spans="1:54" ht="90.75" thickBot="1">
      <c r="A40" s="922"/>
      <c r="B40" s="923"/>
      <c r="C40" s="57" t="s">
        <v>1660</v>
      </c>
      <c r="D40" s="57" t="s">
        <v>1661</v>
      </c>
      <c r="E40" s="57" t="s">
        <v>1662</v>
      </c>
      <c r="F40" s="609" t="s">
        <v>26</v>
      </c>
      <c r="G40" s="610"/>
      <c r="H40" s="474" t="s">
        <v>21</v>
      </c>
      <c r="I40" s="606" t="s">
        <v>23</v>
      </c>
      <c r="J40" s="607"/>
      <c r="K40" s="474" t="s">
        <v>22</v>
      </c>
      <c r="L40" s="609" t="s">
        <v>568</v>
      </c>
      <c r="M40" s="881"/>
      <c r="N40" s="610"/>
      <c r="O40" s="57"/>
      <c r="P40" s="57" t="s">
        <v>1431</v>
      </c>
      <c r="Q40" s="57"/>
      <c r="R40" s="57" t="s">
        <v>1431</v>
      </c>
      <c r="S40" s="57" t="s">
        <v>1663</v>
      </c>
      <c r="T40" s="487" t="s">
        <v>1052</v>
      </c>
      <c r="U40" s="68">
        <v>1</v>
      </c>
      <c r="V40" s="58"/>
      <c r="W40" s="508" t="s">
        <v>1664</v>
      </c>
      <c r="X40" s="58">
        <v>0.23599999999999999</v>
      </c>
      <c r="Y40" s="437" t="s">
        <v>558</v>
      </c>
      <c r="BA40" s="8"/>
      <c r="BB40" s="8"/>
    </row>
    <row r="41" spans="1:54" s="509" customFormat="1" ht="60.75" customHeight="1" thickBot="1">
      <c r="A41" s="612"/>
      <c r="B41" s="921"/>
      <c r="C41" s="440" t="s">
        <v>1665</v>
      </c>
      <c r="D41" s="440" t="s">
        <v>1666</v>
      </c>
      <c r="E41" s="440" t="s">
        <v>1667</v>
      </c>
      <c r="F41" s="609" t="s">
        <v>26</v>
      </c>
      <c r="G41" s="610"/>
      <c r="H41" s="474" t="s">
        <v>21</v>
      </c>
      <c r="I41" s="606" t="s">
        <v>23</v>
      </c>
      <c r="J41" s="607"/>
      <c r="K41" s="474" t="s">
        <v>22</v>
      </c>
      <c r="L41" s="609" t="s">
        <v>568</v>
      </c>
      <c r="M41" s="881"/>
      <c r="N41" s="610"/>
      <c r="O41" s="440"/>
      <c r="P41" s="57" t="s">
        <v>1431</v>
      </c>
      <c r="Q41" s="440"/>
      <c r="R41" s="57" t="s">
        <v>1431</v>
      </c>
      <c r="S41" s="57" t="s">
        <v>1668</v>
      </c>
      <c r="T41" s="487" t="s">
        <v>1052</v>
      </c>
      <c r="U41" s="68">
        <v>0.1</v>
      </c>
      <c r="V41" s="58"/>
      <c r="W41" s="508" t="s">
        <v>1669</v>
      </c>
      <c r="X41" s="58">
        <v>5.1999999999999998E-2</v>
      </c>
      <c r="Y41" s="437" t="s">
        <v>558</v>
      </c>
    </row>
    <row r="42" spans="1:54" s="509" customFormat="1" ht="84.75" customHeight="1" thickBot="1">
      <c r="A42" s="611" t="s">
        <v>1140</v>
      </c>
      <c r="B42" s="920" t="s">
        <v>1670</v>
      </c>
      <c r="C42" s="440" t="s">
        <v>1671</v>
      </c>
      <c r="D42" s="440" t="s">
        <v>1672</v>
      </c>
      <c r="E42" s="440" t="s">
        <v>1673</v>
      </c>
      <c r="F42" s="609" t="s">
        <v>26</v>
      </c>
      <c r="G42" s="610"/>
      <c r="H42" s="474" t="s">
        <v>21</v>
      </c>
      <c r="I42" s="606" t="s">
        <v>23</v>
      </c>
      <c r="J42" s="607"/>
      <c r="K42" s="474" t="s">
        <v>22</v>
      </c>
      <c r="L42" s="609" t="s">
        <v>90</v>
      </c>
      <c r="M42" s="881"/>
      <c r="N42" s="610"/>
      <c r="O42" s="440"/>
      <c r="P42" s="57" t="s">
        <v>1674</v>
      </c>
      <c r="Q42" s="440"/>
      <c r="R42" s="57" t="s">
        <v>1675</v>
      </c>
      <c r="S42" s="57" t="s">
        <v>1676</v>
      </c>
      <c r="T42" s="487" t="s">
        <v>1052</v>
      </c>
      <c r="U42" s="68" t="s">
        <v>1677</v>
      </c>
      <c r="V42" s="58">
        <v>0</v>
      </c>
      <c r="W42" s="59" t="s">
        <v>1678</v>
      </c>
      <c r="X42" s="58">
        <v>0.99680000000000002</v>
      </c>
      <c r="Y42" s="510" t="s">
        <v>558</v>
      </c>
    </row>
    <row r="43" spans="1:54" s="509" customFormat="1" ht="88.5" customHeight="1" thickBot="1">
      <c r="A43" s="922"/>
      <c r="B43" s="923"/>
      <c r="C43" s="440" t="s">
        <v>1679</v>
      </c>
      <c r="D43" s="440" t="s">
        <v>1680</v>
      </c>
      <c r="E43" s="440" t="s">
        <v>1681</v>
      </c>
      <c r="F43" s="609" t="s">
        <v>26</v>
      </c>
      <c r="G43" s="610"/>
      <c r="H43" s="474" t="s">
        <v>21</v>
      </c>
      <c r="I43" s="606" t="s">
        <v>23</v>
      </c>
      <c r="J43" s="607"/>
      <c r="K43" s="474" t="s">
        <v>22</v>
      </c>
      <c r="L43" s="609" t="s">
        <v>90</v>
      </c>
      <c r="M43" s="881"/>
      <c r="N43" s="610"/>
      <c r="O43" s="440"/>
      <c r="P43" s="57" t="s">
        <v>1682</v>
      </c>
      <c r="Q43" s="440"/>
      <c r="R43" s="57" t="s">
        <v>1683</v>
      </c>
      <c r="S43" s="57" t="s">
        <v>1684</v>
      </c>
      <c r="T43" s="487" t="s">
        <v>1052</v>
      </c>
      <c r="U43" s="68" t="s">
        <v>1685</v>
      </c>
      <c r="V43" s="58">
        <v>0</v>
      </c>
      <c r="W43" s="59" t="s">
        <v>1686</v>
      </c>
      <c r="X43" s="58">
        <v>0.88329999999999997</v>
      </c>
      <c r="Y43" s="510" t="s">
        <v>558</v>
      </c>
    </row>
    <row r="44" spans="1:54" s="509" customFormat="1" ht="85.5" customHeight="1" thickBot="1">
      <c r="A44" s="612"/>
      <c r="B44" s="921"/>
      <c r="C44" s="440" t="s">
        <v>1687</v>
      </c>
      <c r="D44" s="440" t="s">
        <v>1688</v>
      </c>
      <c r="E44" s="440" t="s">
        <v>1689</v>
      </c>
      <c r="F44" s="609" t="s">
        <v>26</v>
      </c>
      <c r="G44" s="610"/>
      <c r="H44" s="474" t="s">
        <v>21</v>
      </c>
      <c r="I44" s="606" t="s">
        <v>23</v>
      </c>
      <c r="J44" s="607"/>
      <c r="K44" s="474" t="s">
        <v>22</v>
      </c>
      <c r="L44" s="609" t="s">
        <v>568</v>
      </c>
      <c r="M44" s="881"/>
      <c r="N44" s="610"/>
      <c r="O44" s="440"/>
      <c r="P44" s="57" t="s">
        <v>1431</v>
      </c>
      <c r="Q44" s="440"/>
      <c r="R44" s="57" t="s">
        <v>1690</v>
      </c>
      <c r="S44" s="57" t="s">
        <v>1691</v>
      </c>
      <c r="T44" s="487" t="s">
        <v>1052</v>
      </c>
      <c r="U44" s="68" t="s">
        <v>1692</v>
      </c>
      <c r="V44" s="58"/>
      <c r="W44" s="59" t="s">
        <v>1693</v>
      </c>
      <c r="X44" s="58">
        <v>1</v>
      </c>
      <c r="Y44" s="510" t="s">
        <v>558</v>
      </c>
    </row>
    <row r="45" spans="1:54" s="509" customFormat="1" ht="76.5" customHeight="1" thickBot="1">
      <c r="A45" s="927" t="s">
        <v>1141</v>
      </c>
      <c r="B45" s="929" t="s">
        <v>1694</v>
      </c>
      <c r="C45" s="511" t="s">
        <v>1695</v>
      </c>
      <c r="D45" s="511" t="s">
        <v>1696</v>
      </c>
      <c r="E45" s="511" t="s">
        <v>1697</v>
      </c>
      <c r="F45" s="609" t="s">
        <v>26</v>
      </c>
      <c r="G45" s="610"/>
      <c r="H45" s="474" t="s">
        <v>21</v>
      </c>
      <c r="I45" s="606" t="s">
        <v>23</v>
      </c>
      <c r="J45" s="607"/>
      <c r="K45" s="474" t="s">
        <v>22</v>
      </c>
      <c r="L45" s="609" t="s">
        <v>568</v>
      </c>
      <c r="M45" s="881"/>
      <c r="N45" s="610"/>
      <c r="O45" s="511"/>
      <c r="P45" s="64" t="s">
        <v>1431</v>
      </c>
      <c r="Q45" s="511"/>
      <c r="R45" s="64">
        <v>0.81</v>
      </c>
      <c r="S45" s="64" t="s">
        <v>1698</v>
      </c>
      <c r="T45" s="506" t="s">
        <v>1052</v>
      </c>
      <c r="U45" s="68">
        <v>0.96</v>
      </c>
      <c r="V45" s="65"/>
      <c r="W45" s="512" t="s">
        <v>1699</v>
      </c>
      <c r="X45" s="65">
        <v>1</v>
      </c>
      <c r="Y45" s="510" t="s">
        <v>558</v>
      </c>
    </row>
    <row r="46" spans="1:54" s="509" customFormat="1" ht="88.5" customHeight="1" thickBot="1">
      <c r="A46" s="928"/>
      <c r="B46" s="930"/>
      <c r="C46" s="511" t="s">
        <v>1700</v>
      </c>
      <c r="D46" s="511" t="s">
        <v>1701</v>
      </c>
      <c r="E46" s="511" t="s">
        <v>1702</v>
      </c>
      <c r="F46" s="609" t="s">
        <v>26</v>
      </c>
      <c r="G46" s="610"/>
      <c r="H46" s="474" t="s">
        <v>21</v>
      </c>
      <c r="I46" s="606" t="s">
        <v>23</v>
      </c>
      <c r="J46" s="607"/>
      <c r="K46" s="474" t="s">
        <v>22</v>
      </c>
      <c r="L46" s="609" t="s">
        <v>568</v>
      </c>
      <c r="M46" s="881"/>
      <c r="N46" s="610"/>
      <c r="O46" s="511"/>
      <c r="P46" s="64" t="s">
        <v>1431</v>
      </c>
      <c r="Q46" s="511"/>
      <c r="R46" s="64">
        <v>0.91400000000000003</v>
      </c>
      <c r="S46" s="64" t="s">
        <v>1703</v>
      </c>
      <c r="T46" s="506" t="s">
        <v>1052</v>
      </c>
      <c r="U46" s="68">
        <v>1</v>
      </c>
      <c r="V46" s="65"/>
      <c r="W46" s="512" t="s">
        <v>1704</v>
      </c>
      <c r="X46" s="65">
        <v>1</v>
      </c>
      <c r="Y46" s="510" t="s">
        <v>558</v>
      </c>
    </row>
    <row r="47" spans="1:54" ht="87.75" customHeight="1" thickBot="1">
      <c r="A47" s="611" t="s">
        <v>1705</v>
      </c>
      <c r="B47" s="920" t="s">
        <v>1706</v>
      </c>
      <c r="C47" s="57" t="s">
        <v>1707</v>
      </c>
      <c r="D47" s="57" t="s">
        <v>1708</v>
      </c>
      <c r="E47" s="57" t="s">
        <v>1709</v>
      </c>
      <c r="F47" s="609" t="s">
        <v>520</v>
      </c>
      <c r="G47" s="610"/>
      <c r="H47" s="474" t="s">
        <v>21</v>
      </c>
      <c r="I47" s="606" t="s">
        <v>74</v>
      </c>
      <c r="J47" s="607"/>
      <c r="K47" s="474" t="s">
        <v>64</v>
      </c>
      <c r="L47" s="609" t="s">
        <v>568</v>
      </c>
      <c r="M47" s="881"/>
      <c r="N47" s="610"/>
      <c r="O47" s="57"/>
      <c r="P47" s="57" t="s">
        <v>1710</v>
      </c>
      <c r="Q47" s="57"/>
      <c r="R47" s="57" t="s">
        <v>1711</v>
      </c>
      <c r="S47" s="57" t="s">
        <v>1712</v>
      </c>
      <c r="T47" s="487" t="s">
        <v>1052</v>
      </c>
      <c r="U47" s="68" t="s">
        <v>1713</v>
      </c>
      <c r="V47" s="58"/>
      <c r="W47" s="513" t="s">
        <v>1714</v>
      </c>
      <c r="X47" s="514">
        <v>69.989999999999995</v>
      </c>
      <c r="Y47" s="60" t="s">
        <v>558</v>
      </c>
      <c r="BA47" s="8"/>
      <c r="BB47" s="8"/>
    </row>
    <row r="48" spans="1:54" ht="61.5" customHeight="1" thickBot="1">
      <c r="A48" s="924"/>
      <c r="B48" s="923"/>
      <c r="C48" s="57" t="s">
        <v>1715</v>
      </c>
      <c r="D48" s="57" t="s">
        <v>1716</v>
      </c>
      <c r="E48" s="57" t="s">
        <v>1717</v>
      </c>
      <c r="F48" s="925" t="s">
        <v>26</v>
      </c>
      <c r="G48" s="926"/>
      <c r="H48" s="474" t="s">
        <v>21</v>
      </c>
      <c r="I48" s="606" t="s">
        <v>53</v>
      </c>
      <c r="J48" s="607"/>
      <c r="K48" s="474" t="s">
        <v>22</v>
      </c>
      <c r="L48" s="609" t="s">
        <v>568</v>
      </c>
      <c r="M48" s="881"/>
      <c r="N48" s="610"/>
      <c r="O48" s="57"/>
      <c r="P48" s="57" t="s">
        <v>1718</v>
      </c>
      <c r="Q48" s="57"/>
      <c r="R48" s="57" t="s">
        <v>1719</v>
      </c>
      <c r="S48" s="57" t="s">
        <v>1720</v>
      </c>
      <c r="T48" s="487" t="s">
        <v>1052</v>
      </c>
      <c r="U48" s="68" t="s">
        <v>1721</v>
      </c>
      <c r="V48" s="58"/>
      <c r="W48" s="513" t="s">
        <v>1722</v>
      </c>
      <c r="X48" s="58">
        <v>0.97519999999999996</v>
      </c>
      <c r="Y48" s="60" t="s">
        <v>558</v>
      </c>
      <c r="BA48" s="8"/>
      <c r="BB48" s="8"/>
    </row>
    <row r="49" spans="1:54" ht="60.75" thickBot="1">
      <c r="A49" s="515" t="s">
        <v>430</v>
      </c>
      <c r="B49" s="516" t="s">
        <v>1723</v>
      </c>
      <c r="C49" s="517" t="s">
        <v>1724</v>
      </c>
      <c r="D49" s="57" t="s">
        <v>1725</v>
      </c>
      <c r="E49" s="57" t="s">
        <v>1726</v>
      </c>
      <c r="F49" s="609" t="s">
        <v>26</v>
      </c>
      <c r="G49" s="610"/>
      <c r="H49" s="474" t="s">
        <v>21</v>
      </c>
      <c r="I49" s="606" t="s">
        <v>23</v>
      </c>
      <c r="J49" s="607"/>
      <c r="K49" s="474" t="s">
        <v>22</v>
      </c>
      <c r="L49" s="609" t="s">
        <v>568</v>
      </c>
      <c r="M49" s="881"/>
      <c r="N49" s="610"/>
      <c r="O49" s="57"/>
      <c r="P49" s="57" t="s">
        <v>1727</v>
      </c>
      <c r="Q49" s="57"/>
      <c r="R49" s="57" t="s">
        <v>1728</v>
      </c>
      <c r="S49" s="57" t="s">
        <v>1729</v>
      </c>
      <c r="T49" s="487" t="s">
        <v>1052</v>
      </c>
      <c r="U49" s="518" t="s">
        <v>1730</v>
      </c>
      <c r="V49" s="58"/>
      <c r="W49" s="513" t="s">
        <v>1731</v>
      </c>
      <c r="X49" s="58">
        <v>0.13780000000000001</v>
      </c>
      <c r="Y49" s="60" t="s">
        <v>558</v>
      </c>
      <c r="BA49" s="8"/>
      <c r="BB49" s="8"/>
    </row>
    <row r="50" spans="1:54" ht="60.75" thickBot="1">
      <c r="A50" s="515" t="s">
        <v>431</v>
      </c>
      <c r="B50" s="516" t="s">
        <v>1732</v>
      </c>
      <c r="C50" s="252" t="s">
        <v>1733</v>
      </c>
      <c r="D50" s="57" t="s">
        <v>1734</v>
      </c>
      <c r="E50" s="57" t="s">
        <v>1735</v>
      </c>
      <c r="F50" s="609" t="s">
        <v>26</v>
      </c>
      <c r="G50" s="610"/>
      <c r="H50" s="474" t="s">
        <v>21</v>
      </c>
      <c r="I50" s="606" t="s">
        <v>23</v>
      </c>
      <c r="J50" s="607"/>
      <c r="K50" s="474" t="s">
        <v>22</v>
      </c>
      <c r="L50" s="609" t="s">
        <v>568</v>
      </c>
      <c r="M50" s="881"/>
      <c r="N50" s="610"/>
      <c r="O50" s="57"/>
      <c r="P50" s="57" t="s">
        <v>1736</v>
      </c>
      <c r="Q50" s="57"/>
      <c r="R50" s="57" t="s">
        <v>1736</v>
      </c>
      <c r="S50" s="57" t="s">
        <v>1737</v>
      </c>
      <c r="T50" s="487" t="s">
        <v>1052</v>
      </c>
      <c r="U50" s="518" t="s">
        <v>1738</v>
      </c>
      <c r="V50" s="58"/>
      <c r="W50" s="513" t="s">
        <v>1739</v>
      </c>
      <c r="X50" s="58">
        <v>0.1031</v>
      </c>
      <c r="Y50" s="60" t="s">
        <v>566</v>
      </c>
      <c r="BA50" s="8"/>
      <c r="BB50" s="8"/>
    </row>
    <row r="51" spans="1:54" ht="75.75" thickBot="1">
      <c r="A51" s="515" t="s">
        <v>1226</v>
      </c>
      <c r="B51" s="516" t="s">
        <v>1740</v>
      </c>
      <c r="C51" s="252" t="s">
        <v>1741</v>
      </c>
      <c r="D51" s="57" t="s">
        <v>1742</v>
      </c>
      <c r="E51" s="57" t="s">
        <v>1743</v>
      </c>
      <c r="F51" s="609" t="s">
        <v>26</v>
      </c>
      <c r="G51" s="610"/>
      <c r="H51" s="474" t="s">
        <v>21</v>
      </c>
      <c r="I51" s="606" t="s">
        <v>23</v>
      </c>
      <c r="J51" s="607"/>
      <c r="K51" s="474" t="s">
        <v>22</v>
      </c>
      <c r="L51" s="609" t="s">
        <v>568</v>
      </c>
      <c r="M51" s="881"/>
      <c r="N51" s="610"/>
      <c r="O51" s="57"/>
      <c r="P51" s="57" t="s">
        <v>1431</v>
      </c>
      <c r="Q51" s="57"/>
      <c r="R51" s="57" t="s">
        <v>1744</v>
      </c>
      <c r="S51" s="57" t="s">
        <v>1745</v>
      </c>
      <c r="T51" s="487" t="s">
        <v>1052</v>
      </c>
      <c r="U51" s="519" t="s">
        <v>1746</v>
      </c>
      <c r="V51" s="58"/>
      <c r="W51" s="513" t="s">
        <v>1747</v>
      </c>
      <c r="X51" s="58">
        <v>1</v>
      </c>
      <c r="Y51" s="60" t="s">
        <v>558</v>
      </c>
      <c r="BA51" s="8"/>
      <c r="BB51" s="8"/>
    </row>
    <row r="52" spans="1:54" ht="24" customHeight="1" thickBot="1">
      <c r="A52" s="588" t="s">
        <v>601</v>
      </c>
      <c r="B52" s="708"/>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BA52" s="8"/>
      <c r="BB52" s="8"/>
    </row>
    <row r="53" spans="1:54" ht="21.75" customHeight="1" thickBot="1">
      <c r="A53" s="588" t="s">
        <v>602</v>
      </c>
      <c r="B53" s="588"/>
      <c r="C53" s="588"/>
      <c r="D53" s="588"/>
      <c r="E53" s="588"/>
      <c r="F53" s="588"/>
      <c r="G53" s="588"/>
      <c r="H53" s="588"/>
      <c r="I53" s="588"/>
      <c r="J53" s="588"/>
      <c r="K53" s="588" t="s">
        <v>603</v>
      </c>
      <c r="L53" s="588"/>
      <c r="M53" s="588"/>
      <c r="N53" s="588"/>
      <c r="O53" s="588"/>
      <c r="P53" s="588"/>
      <c r="Q53" s="588"/>
      <c r="R53" s="588"/>
      <c r="S53" s="588"/>
      <c r="T53" s="588"/>
      <c r="U53" s="588"/>
      <c r="V53" s="588"/>
      <c r="W53" s="588"/>
      <c r="X53" s="588"/>
      <c r="Y53" s="588"/>
      <c r="BA53" s="8"/>
      <c r="BB53" s="8"/>
    </row>
    <row r="54" spans="1:54" ht="34.5" customHeight="1" thickBot="1">
      <c r="A54" s="588" t="s">
        <v>410</v>
      </c>
      <c r="B54" s="588"/>
      <c r="C54" s="588"/>
      <c r="D54" s="588"/>
      <c r="E54" s="588"/>
      <c r="F54" s="588" t="s">
        <v>49</v>
      </c>
      <c r="G54" s="588"/>
      <c r="H54" s="588"/>
      <c r="I54" s="588"/>
      <c r="J54" s="588"/>
      <c r="K54" s="589" t="s">
        <v>604</v>
      </c>
      <c r="L54" s="590" t="s">
        <v>605</v>
      </c>
      <c r="M54" s="591"/>
      <c r="N54" s="591"/>
      <c r="O54" s="591"/>
      <c r="P54" s="591"/>
      <c r="Q54" s="591"/>
      <c r="R54" s="591"/>
      <c r="S54" s="591"/>
      <c r="T54" s="591"/>
      <c r="U54" s="591"/>
      <c r="V54" s="591"/>
      <c r="W54" s="591"/>
      <c r="X54" s="591"/>
      <c r="Y54" s="592"/>
      <c r="BA54" s="8"/>
      <c r="BB54" s="8"/>
    </row>
    <row r="55" spans="1:54" ht="24" customHeight="1" thickBot="1">
      <c r="A55" s="588"/>
      <c r="B55" s="588"/>
      <c r="C55" s="588" t="s">
        <v>0</v>
      </c>
      <c r="D55" s="588" t="s">
        <v>1</v>
      </c>
      <c r="E55" s="588" t="s">
        <v>3</v>
      </c>
      <c r="F55" s="588" t="s">
        <v>0</v>
      </c>
      <c r="G55" s="588" t="s">
        <v>2</v>
      </c>
      <c r="H55" s="588"/>
      <c r="I55" s="589" t="s">
        <v>33</v>
      </c>
      <c r="J55" s="588" t="s">
        <v>3</v>
      </c>
      <c r="K55" s="589"/>
      <c r="L55" s="590" t="s">
        <v>606</v>
      </c>
      <c r="M55" s="591"/>
      <c r="N55" s="591"/>
      <c r="O55" s="591"/>
      <c r="P55" s="591"/>
      <c r="Q55" s="592"/>
      <c r="R55" s="593" t="s">
        <v>49</v>
      </c>
      <c r="S55" s="594"/>
      <c r="T55" s="594"/>
      <c r="U55" s="594"/>
      <c r="V55" s="595"/>
      <c r="W55" s="596" t="s">
        <v>607</v>
      </c>
      <c r="X55" s="597"/>
      <c r="Y55" s="600" t="s">
        <v>608</v>
      </c>
      <c r="BA55" s="8"/>
      <c r="BB55" s="8"/>
    </row>
    <row r="56" spans="1:54" ht="45.75" customHeight="1" thickBot="1">
      <c r="A56" s="588"/>
      <c r="B56" s="588"/>
      <c r="C56" s="588"/>
      <c r="D56" s="588"/>
      <c r="E56" s="588"/>
      <c r="F56" s="588"/>
      <c r="G56" s="588"/>
      <c r="H56" s="588"/>
      <c r="I56" s="589"/>
      <c r="J56" s="588"/>
      <c r="K56" s="589"/>
      <c r="L56" s="590" t="s">
        <v>609</v>
      </c>
      <c r="M56" s="592"/>
      <c r="N56" s="590" t="s">
        <v>1</v>
      </c>
      <c r="O56" s="592"/>
      <c r="P56" s="593" t="s">
        <v>3</v>
      </c>
      <c r="Q56" s="595"/>
      <c r="R56" s="305" t="s">
        <v>609</v>
      </c>
      <c r="S56" s="307"/>
      <c r="T56" s="308"/>
      <c r="U56" s="81" t="s">
        <v>610</v>
      </c>
      <c r="V56" s="306" t="s">
        <v>3</v>
      </c>
      <c r="W56" s="598"/>
      <c r="X56" s="599"/>
      <c r="Y56" s="601"/>
      <c r="BA56" s="8"/>
      <c r="BB56" s="8"/>
    </row>
    <row r="57" spans="1:54" ht="19.5" customHeight="1" thickBot="1">
      <c r="A57" s="576" t="s">
        <v>611</v>
      </c>
      <c r="B57" s="577"/>
      <c r="C57" s="83">
        <v>409065.8</v>
      </c>
      <c r="D57" s="83"/>
      <c r="E57" s="84">
        <f>SUM(C57:D57)</f>
        <v>409065.8</v>
      </c>
      <c r="F57" s="83"/>
      <c r="G57" s="85" t="s">
        <v>577</v>
      </c>
      <c r="H57" s="83"/>
      <c r="I57" s="83"/>
      <c r="J57" s="84">
        <f>SUM(F57:I57)</f>
        <v>0</v>
      </c>
      <c r="K57" s="84">
        <f>E57+J57</f>
        <v>409065.8</v>
      </c>
      <c r="L57" s="580"/>
      <c r="M57" s="581"/>
      <c r="N57" s="580"/>
      <c r="O57" s="581"/>
      <c r="P57" s="582">
        <f>SUM(L57:O57)</f>
        <v>0</v>
      </c>
      <c r="Q57" s="583"/>
      <c r="R57" s="86"/>
      <c r="S57" s="86"/>
      <c r="T57" s="86"/>
      <c r="U57" s="86"/>
      <c r="V57" s="87">
        <f>SUM(R57,T57,U57)</f>
        <v>0</v>
      </c>
      <c r="W57" s="706">
        <f>SUM(P57,V57)</f>
        <v>0</v>
      </c>
      <c r="X57" s="707"/>
      <c r="Y57" s="88">
        <f>IF(W57=0,0,W57/K57)</f>
        <v>0</v>
      </c>
      <c r="BA57" s="8"/>
      <c r="BB57" s="8"/>
    </row>
    <row r="58" spans="1:54" ht="19.5" customHeight="1" thickBot="1">
      <c r="A58" s="576" t="s">
        <v>612</v>
      </c>
      <c r="B58" s="577"/>
      <c r="C58" s="83"/>
      <c r="D58" s="83"/>
      <c r="E58" s="84">
        <f>SUM(C58:D58)</f>
        <v>0</v>
      </c>
      <c r="F58" s="83"/>
      <c r="G58" s="85" t="s">
        <v>581</v>
      </c>
      <c r="H58" s="83"/>
      <c r="I58" s="83"/>
      <c r="J58" s="84">
        <f>SUM(F58:I58)</f>
        <v>0</v>
      </c>
      <c r="K58" s="84">
        <f>J58+E58</f>
        <v>0</v>
      </c>
      <c r="L58" s="580"/>
      <c r="M58" s="581"/>
      <c r="N58" s="586"/>
      <c r="O58" s="587"/>
      <c r="P58" s="582">
        <f>SUM(L58:O58)</f>
        <v>0</v>
      </c>
      <c r="Q58" s="583"/>
      <c r="R58" s="86"/>
      <c r="S58" s="86"/>
      <c r="T58" s="86"/>
      <c r="U58" s="86"/>
      <c r="V58" s="87">
        <f>SUM(R58,T58,U58)</f>
        <v>0</v>
      </c>
      <c r="W58" s="706">
        <f>SUM(P58,V58)</f>
        <v>0</v>
      </c>
      <c r="X58" s="707"/>
      <c r="Y58" s="88">
        <f>IF(W58=0,0,W58/K58)</f>
        <v>0</v>
      </c>
      <c r="BA58" s="8"/>
      <c r="BB58" s="8"/>
    </row>
    <row r="59" spans="1:54" ht="15.75" thickBot="1">
      <c r="A59" s="561" t="s">
        <v>613</v>
      </c>
      <c r="B59" s="562"/>
      <c r="C59" s="562"/>
      <c r="D59" s="562"/>
      <c r="E59" s="562"/>
      <c r="F59" s="562"/>
      <c r="G59" s="562"/>
      <c r="H59" s="562"/>
      <c r="I59" s="562"/>
      <c r="J59" s="562"/>
      <c r="K59" s="562"/>
      <c r="L59" s="562"/>
      <c r="M59" s="562"/>
      <c r="N59" s="562"/>
      <c r="O59" s="562"/>
      <c r="P59" s="562"/>
      <c r="Q59" s="562"/>
      <c r="R59" s="562"/>
      <c r="S59" s="562"/>
      <c r="T59" s="562"/>
      <c r="U59" s="562"/>
      <c r="V59" s="562"/>
      <c r="W59" s="562"/>
      <c r="X59" s="563"/>
      <c r="Y59" s="564"/>
      <c r="BA59" s="8"/>
      <c r="BB59" s="8"/>
    </row>
    <row r="60" spans="1:54" ht="17.25" thickTop="1" thickBot="1">
      <c r="A60" s="565"/>
      <c r="B60" s="566"/>
      <c r="C60" s="567"/>
      <c r="D60" s="568"/>
      <c r="E60" s="568"/>
      <c r="F60" s="568"/>
      <c r="G60" s="568"/>
      <c r="H60" s="568"/>
      <c r="I60" s="568"/>
      <c r="J60" s="568"/>
      <c r="K60" s="568"/>
      <c r="L60" s="568"/>
      <c r="M60" s="568"/>
      <c r="N60" s="568"/>
      <c r="O60" s="568"/>
      <c r="P60" s="568"/>
      <c r="Q60" s="568"/>
      <c r="R60" s="568"/>
      <c r="S60" s="568"/>
      <c r="T60" s="568"/>
      <c r="U60" s="568"/>
      <c r="V60" s="568"/>
      <c r="W60" s="568"/>
      <c r="X60" s="568"/>
      <c r="Y60" s="569"/>
      <c r="BA60" s="8"/>
      <c r="BB60" s="8"/>
    </row>
    <row r="61" spans="1:54" ht="16.5" thickBot="1">
      <c r="A61" s="570"/>
      <c r="B61" s="571"/>
      <c r="C61" s="572"/>
      <c r="D61" s="573"/>
      <c r="E61" s="573"/>
      <c r="F61" s="573"/>
      <c r="G61" s="573"/>
      <c r="H61" s="573"/>
      <c r="I61" s="573"/>
      <c r="J61" s="573"/>
      <c r="K61" s="573"/>
      <c r="L61" s="573"/>
      <c r="M61" s="573"/>
      <c r="N61" s="573"/>
      <c r="O61" s="573"/>
      <c r="P61" s="573"/>
      <c r="Q61" s="573"/>
      <c r="R61" s="573"/>
      <c r="S61" s="573"/>
      <c r="T61" s="573"/>
      <c r="U61" s="573"/>
      <c r="V61" s="573"/>
      <c r="W61" s="573"/>
      <c r="X61" s="573"/>
      <c r="Y61" s="574"/>
      <c r="BA61" s="8"/>
      <c r="BB61" s="8"/>
    </row>
    <row r="62" spans="1:54" ht="15.75" thickTop="1">
      <c r="BA62" s="8"/>
      <c r="BB62" s="8"/>
    </row>
    <row r="63" spans="1:54">
      <c r="C63" s="89"/>
      <c r="BA63" s="8"/>
      <c r="BB63" s="8"/>
    </row>
    <row r="64" spans="1:54">
      <c r="BA64" s="8"/>
      <c r="BB64" s="8"/>
    </row>
    <row r="65" spans="3:54">
      <c r="C65" s="89"/>
      <c r="BA65" s="8"/>
      <c r="BB65" s="8"/>
    </row>
    <row r="66" spans="3:54">
      <c r="BA66" s="8"/>
      <c r="BB66" s="8"/>
    </row>
    <row r="67" spans="3:54">
      <c r="BA67" s="8"/>
      <c r="BB67" s="8"/>
    </row>
    <row r="68" spans="3:54">
      <c r="BA68" s="8"/>
      <c r="BB68" s="8"/>
    </row>
    <row r="69" spans="3:54">
      <c r="BA69" s="8"/>
      <c r="BB69" s="8"/>
    </row>
    <row r="70" spans="3:54">
      <c r="BA70" s="8"/>
      <c r="BB70" s="8"/>
    </row>
    <row r="71" spans="3:54">
      <c r="BA71" s="8"/>
      <c r="BB71" s="8"/>
    </row>
    <row r="72" spans="3:54">
      <c r="BA72" s="8"/>
      <c r="BB72" s="8"/>
    </row>
    <row r="73" spans="3:54">
      <c r="BA73" s="8"/>
      <c r="BB73" s="8"/>
    </row>
    <row r="74" spans="3:54">
      <c r="BA74" s="8"/>
      <c r="BB74" s="8"/>
    </row>
    <row r="75" spans="3:54">
      <c r="BA75" s="8"/>
      <c r="BB75" s="8"/>
    </row>
    <row r="76" spans="3:54">
      <c r="BA76" s="8"/>
      <c r="BB76" s="8"/>
    </row>
    <row r="77" spans="3:54">
      <c r="BA77" s="8"/>
      <c r="BB77" s="8"/>
    </row>
    <row r="78" spans="3:54">
      <c r="BA78" s="8"/>
      <c r="BB78" s="8"/>
    </row>
    <row r="79" spans="3:54">
      <c r="BA79" s="8"/>
      <c r="BB79" s="8"/>
    </row>
    <row r="80" spans="3:54">
      <c r="BA80" s="8"/>
      <c r="BB80" s="8"/>
    </row>
    <row r="81" spans="53:54">
      <c r="BA81" s="8"/>
      <c r="BB81" s="8"/>
    </row>
    <row r="82" spans="53:54">
      <c r="BA82" s="8"/>
      <c r="BB82" s="8"/>
    </row>
    <row r="83" spans="53:54">
      <c r="BA83" s="8"/>
      <c r="BB83" s="8"/>
    </row>
    <row r="84" spans="53:54">
      <c r="BA84" s="8"/>
      <c r="BB84" s="8"/>
    </row>
    <row r="85" spans="53:54">
      <c r="BA85" s="8"/>
      <c r="BB85" s="8"/>
    </row>
    <row r="86" spans="53:54">
      <c r="BA86" s="8"/>
      <c r="BB86" s="8"/>
    </row>
    <row r="87" spans="53:54">
      <c r="BA87" s="8"/>
      <c r="BB87" s="8"/>
    </row>
    <row r="88" spans="53:54">
      <c r="BA88" s="8"/>
      <c r="BB88" s="8"/>
    </row>
    <row r="89" spans="53:54">
      <c r="BA89" s="8"/>
      <c r="BB89" s="8"/>
    </row>
    <row r="90" spans="53:54">
      <c r="BA90" s="8"/>
      <c r="BB90" s="8"/>
    </row>
    <row r="91" spans="53:54">
      <c r="BA91" s="8"/>
      <c r="BB91" s="8"/>
    </row>
    <row r="92" spans="53:54">
      <c r="BA92" s="8"/>
      <c r="BB92" s="8"/>
    </row>
    <row r="93" spans="53:54">
      <c r="BA93" s="8"/>
      <c r="BB93" s="8"/>
    </row>
    <row r="94" spans="53:54">
      <c r="BA94" s="8"/>
      <c r="BB94" s="8"/>
    </row>
    <row r="95" spans="53:54">
      <c r="BA95" s="8"/>
      <c r="BB95" s="8"/>
    </row>
    <row r="96" spans="53:54">
      <c r="BA96" s="8"/>
      <c r="BB96" s="8"/>
    </row>
    <row r="97" spans="53:54">
      <c r="BA97" s="8"/>
      <c r="BB97" s="8"/>
    </row>
    <row r="98" spans="53:54">
      <c r="BA98" s="8"/>
      <c r="BB98" s="8"/>
    </row>
    <row r="99" spans="53:54">
      <c r="BA99" s="8"/>
      <c r="BB99" s="8"/>
    </row>
    <row r="100" spans="53:54">
      <c r="BA100" s="8"/>
      <c r="BB100" s="8"/>
    </row>
    <row r="101" spans="53:54">
      <c r="BA101" s="8"/>
      <c r="BB101" s="8"/>
    </row>
    <row r="102" spans="53:54">
      <c r="BA102" s="8"/>
      <c r="BB102" s="8"/>
    </row>
    <row r="103" spans="53:54">
      <c r="BA103" s="8"/>
      <c r="BB103" s="8"/>
    </row>
    <row r="104" spans="53:54">
      <c r="BA104" s="8"/>
      <c r="BB104" s="8"/>
    </row>
    <row r="105" spans="53:54">
      <c r="BA105" s="8"/>
      <c r="BB105" s="8"/>
    </row>
    <row r="106" spans="53:54">
      <c r="BA106" s="8"/>
      <c r="BB106" s="8"/>
    </row>
    <row r="107" spans="53:54">
      <c r="BA107" s="8"/>
      <c r="BB107" s="8"/>
    </row>
    <row r="108" spans="53:54">
      <c r="BA108" s="8"/>
      <c r="BB108" s="8"/>
    </row>
    <row r="109" spans="53:54">
      <c r="BA109" s="8"/>
      <c r="BB109" s="8"/>
    </row>
    <row r="110" spans="53:54">
      <c r="BA110" s="8"/>
      <c r="BB110" s="8"/>
    </row>
    <row r="111" spans="53:54">
      <c r="BA111" s="8"/>
      <c r="BB111" s="8"/>
    </row>
    <row r="112" spans="53:54">
      <c r="BA112" s="8"/>
      <c r="BB112" s="8"/>
    </row>
    <row r="113" spans="53:54">
      <c r="BA113" s="8"/>
      <c r="BB113" s="8"/>
    </row>
    <row r="114" spans="53:54">
      <c r="BA114" s="8"/>
      <c r="BB114" s="8"/>
    </row>
    <row r="115" spans="53:54">
      <c r="BA115" s="8"/>
      <c r="BB115" s="8"/>
    </row>
    <row r="116" spans="53:54">
      <c r="BA116" s="8"/>
      <c r="BB116" s="8"/>
    </row>
    <row r="117" spans="53:54">
      <c r="BA117" s="8"/>
      <c r="BB117" s="8"/>
    </row>
    <row r="118" spans="53:54">
      <c r="BA118" s="8"/>
      <c r="BB118" s="8"/>
    </row>
    <row r="119" spans="53:54">
      <c r="BA119" s="8"/>
      <c r="BB119" s="8"/>
    </row>
    <row r="120" spans="53:54">
      <c r="BA120" s="8"/>
      <c r="BB120" s="8"/>
    </row>
    <row r="121" spans="53:54">
      <c r="BA121" s="8"/>
      <c r="BB121" s="8"/>
    </row>
    <row r="122" spans="53:54">
      <c r="BA122" s="8"/>
      <c r="BB122" s="8"/>
    </row>
    <row r="123" spans="53:54">
      <c r="BA123" s="8"/>
      <c r="BB123" s="8"/>
    </row>
    <row r="124" spans="53:54">
      <c r="BA124" s="8"/>
      <c r="BB124" s="8"/>
    </row>
    <row r="125" spans="53:54">
      <c r="BA125" s="8"/>
      <c r="BB125" s="8"/>
    </row>
    <row r="126" spans="53:54">
      <c r="BA126" s="8"/>
      <c r="BB126" s="8"/>
    </row>
    <row r="127" spans="53:54">
      <c r="BA127" s="8"/>
      <c r="BB127" s="8"/>
    </row>
    <row r="128" spans="53:54">
      <c r="BA128" s="8"/>
      <c r="BB128" s="8"/>
    </row>
    <row r="129" spans="53:54">
      <c r="BA129" s="8"/>
      <c r="BB129" s="8"/>
    </row>
    <row r="130" spans="53:54">
      <c r="BA130" s="8"/>
      <c r="BB130" s="8"/>
    </row>
    <row r="131" spans="53:54">
      <c r="BA131" s="8"/>
      <c r="BB131" s="8"/>
    </row>
    <row r="132" spans="53:54">
      <c r="BA132" s="8"/>
      <c r="BB132" s="8"/>
    </row>
    <row r="133" spans="53:54">
      <c r="BA133" s="8"/>
      <c r="BB133" s="8"/>
    </row>
    <row r="134" spans="53:54">
      <c r="BA134" s="8"/>
      <c r="BB134" s="8"/>
    </row>
    <row r="135" spans="53:54">
      <c r="BA135" s="8"/>
      <c r="BB135" s="8"/>
    </row>
    <row r="136" spans="53:54">
      <c r="BA136" s="8"/>
      <c r="BB136" s="8"/>
    </row>
    <row r="137" spans="53:54">
      <c r="BA137" s="8"/>
      <c r="BB137" s="8"/>
    </row>
    <row r="138" spans="53:54">
      <c r="BA138" s="8"/>
      <c r="BB138" s="8"/>
    </row>
    <row r="139" spans="53:54">
      <c r="BA139" s="8"/>
      <c r="BB139" s="8"/>
    </row>
    <row r="140" spans="53:54">
      <c r="BA140" s="8"/>
      <c r="BB140" s="8"/>
    </row>
    <row r="141" spans="53:54">
      <c r="BA141" s="8"/>
      <c r="BB141" s="8"/>
    </row>
    <row r="142" spans="53:54">
      <c r="BA142" s="8"/>
      <c r="BB142" s="8"/>
    </row>
    <row r="143" spans="53:54">
      <c r="BA143" s="8"/>
      <c r="BB143" s="8"/>
    </row>
    <row r="144" spans="53:54">
      <c r="BA144" s="8"/>
      <c r="BB144" s="8"/>
    </row>
    <row r="145" spans="53:54">
      <c r="BA145" s="8"/>
      <c r="BB145" s="8"/>
    </row>
    <row r="146" spans="53:54">
      <c r="BA146" s="8"/>
      <c r="BB146" s="8"/>
    </row>
    <row r="147" spans="53:54">
      <c r="BA147" s="8"/>
      <c r="BB147" s="8"/>
    </row>
    <row r="148" spans="53:54">
      <c r="BA148" s="8"/>
      <c r="BB148" s="8"/>
    </row>
    <row r="149" spans="53:54">
      <c r="BA149" s="8"/>
      <c r="BB149" s="8"/>
    </row>
    <row r="150" spans="53:54">
      <c r="BA150" s="8"/>
      <c r="BB150" s="8"/>
    </row>
    <row r="151" spans="53:54">
      <c r="BA151" s="8"/>
      <c r="BB151" s="8"/>
    </row>
    <row r="1020" spans="53:69" ht="15.75" thickBot="1">
      <c r="BA1020" s="90" t="s">
        <v>614</v>
      </c>
      <c r="BB1020" s="13" t="s">
        <v>615</v>
      </c>
      <c r="BC1020" s="575" t="s">
        <v>616</v>
      </c>
      <c r="BD1020" s="575"/>
      <c r="BE1020" s="575"/>
      <c r="BF1020" s="575"/>
      <c r="BG1020" s="91" t="s">
        <v>617</v>
      </c>
      <c r="BH1020" s="91" t="s">
        <v>618</v>
      </c>
      <c r="BI1020" s="263" t="s">
        <v>619</v>
      </c>
      <c r="BJ1020" s="7" t="s">
        <v>620</v>
      </c>
      <c r="BK1020" s="92" t="s">
        <v>621</v>
      </c>
      <c r="BL1020" s="92" t="s">
        <v>34</v>
      </c>
      <c r="BM1020" s="92" t="s">
        <v>35</v>
      </c>
      <c r="BN1020" s="93" t="s">
        <v>622</v>
      </c>
      <c r="BO1020" s="94" t="s">
        <v>623</v>
      </c>
      <c r="BP1020" s="14" t="s">
        <v>44</v>
      </c>
      <c r="BQ1020" s="14"/>
    </row>
    <row r="1021" spans="53:69" ht="15.75">
      <c r="BA1021" s="90" t="str">
        <f t="shared" ref="BA1021:BA1084" si="0">MID(BB1021,1,4)</f>
        <v>E011</v>
      </c>
      <c r="BB1021" s="95" t="s">
        <v>45</v>
      </c>
      <c r="BC1021" s="96" t="s">
        <v>624</v>
      </c>
      <c r="BD1021" s="97" t="s">
        <v>625</v>
      </c>
      <c r="BE1021" s="98" t="s">
        <v>626</v>
      </c>
      <c r="BF1021" s="99" t="s">
        <v>4</v>
      </c>
      <c r="BG1021" s="7" t="s">
        <v>37</v>
      </c>
      <c r="BH1021" s="9" t="s">
        <v>38</v>
      </c>
      <c r="BI1021" s="7" t="s">
        <v>36</v>
      </c>
      <c r="BJ1021" s="100" t="s">
        <v>627</v>
      </c>
      <c r="BK1021" s="7" t="s">
        <v>10</v>
      </c>
      <c r="BN1021" s="295" t="s">
        <v>628</v>
      </c>
      <c r="BO1021" s="101" t="s">
        <v>629</v>
      </c>
      <c r="BP1021" s="4" t="s">
        <v>56</v>
      </c>
      <c r="BQ1021" s="102"/>
    </row>
    <row r="1022" spans="53:69" ht="15.75">
      <c r="BA1022" s="90" t="str">
        <f t="shared" si="0"/>
        <v>E012</v>
      </c>
      <c r="BB1022" s="103" t="s">
        <v>58</v>
      </c>
      <c r="BC1022" s="556" t="s">
        <v>630</v>
      </c>
      <c r="BD1022" s="557" t="s">
        <v>631</v>
      </c>
      <c r="BE1022" s="104" t="s">
        <v>632</v>
      </c>
      <c r="BF1022" s="295"/>
      <c r="BG1022" s="7" t="s">
        <v>50</v>
      </c>
      <c r="BH1022" s="9" t="s">
        <v>51</v>
      </c>
      <c r="BI1022" s="7" t="s">
        <v>43</v>
      </c>
      <c r="BJ1022" s="100" t="s">
        <v>563</v>
      </c>
      <c r="BK1022" s="7" t="s">
        <v>46</v>
      </c>
      <c r="BL1022" s="11" t="s">
        <v>47</v>
      </c>
      <c r="BM1022" s="7" t="s">
        <v>48</v>
      </c>
      <c r="BN1022" s="295" t="s">
        <v>633</v>
      </c>
      <c r="BO1022" s="105" t="s">
        <v>634</v>
      </c>
      <c r="BP1022" s="4" t="s">
        <v>67</v>
      </c>
      <c r="BQ1022" s="102"/>
    </row>
    <row r="1023" spans="53:69" ht="15.75">
      <c r="BA1023" s="90" t="str">
        <f t="shared" si="0"/>
        <v>E013</v>
      </c>
      <c r="BB1023" s="103" t="s">
        <v>69</v>
      </c>
      <c r="BC1023" s="556"/>
      <c r="BD1023" s="557"/>
      <c r="BE1023" s="104" t="s">
        <v>635</v>
      </c>
      <c r="BF1023" s="295"/>
      <c r="BG1023" s="7" t="s">
        <v>62</v>
      </c>
      <c r="BH1023" s="9" t="s">
        <v>63</v>
      </c>
      <c r="BI1023" s="7" t="s">
        <v>55</v>
      </c>
      <c r="BJ1023" s="100" t="s">
        <v>636</v>
      </c>
      <c r="BK1023" s="7" t="s">
        <v>59</v>
      </c>
      <c r="BL1023" s="7" t="s">
        <v>60</v>
      </c>
      <c r="BM1023" s="7" t="s">
        <v>61</v>
      </c>
      <c r="BN1023" s="295" t="s">
        <v>637</v>
      </c>
      <c r="BO1023" s="106" t="s">
        <v>638</v>
      </c>
      <c r="BP1023" s="4" t="s">
        <v>76</v>
      </c>
      <c r="BQ1023" s="107"/>
    </row>
    <row r="1024" spans="53:69" ht="30">
      <c r="BA1024" s="90" t="str">
        <f t="shared" si="0"/>
        <v>E015</v>
      </c>
      <c r="BB1024" s="108" t="s">
        <v>86</v>
      </c>
      <c r="BC1024" s="556" t="s">
        <v>639</v>
      </c>
      <c r="BD1024" s="557" t="s">
        <v>640</v>
      </c>
      <c r="BE1024" s="109" t="s">
        <v>641</v>
      </c>
      <c r="BF1024" s="558"/>
      <c r="BG1024" s="7" t="s">
        <v>72</v>
      </c>
      <c r="BH1024" s="9" t="s">
        <v>73</v>
      </c>
      <c r="BI1024" s="7" t="s">
        <v>66</v>
      </c>
      <c r="BJ1024" s="100" t="s">
        <v>68</v>
      </c>
      <c r="BK1024" s="7" t="s">
        <v>70</v>
      </c>
      <c r="BL1024" s="7" t="s">
        <v>12</v>
      </c>
      <c r="BM1024" s="7" t="s">
        <v>71</v>
      </c>
      <c r="BN1024" s="295" t="s">
        <v>642</v>
      </c>
      <c r="BO1024" s="101" t="s">
        <v>274</v>
      </c>
      <c r="BP1024" s="4" t="s">
        <v>643</v>
      </c>
      <c r="BQ1024" s="107"/>
    </row>
    <row r="1025" spans="53:69" ht="30">
      <c r="BA1025" s="90" t="str">
        <f t="shared" si="0"/>
        <v>E021</v>
      </c>
      <c r="BB1025" s="103" t="s">
        <v>94</v>
      </c>
      <c r="BC1025" s="556"/>
      <c r="BD1025" s="557"/>
      <c r="BE1025" s="110" t="s">
        <v>644</v>
      </c>
      <c r="BF1025" s="558"/>
      <c r="BG1025" s="7" t="s">
        <v>15</v>
      </c>
      <c r="BH1025" s="9" t="s">
        <v>81</v>
      </c>
      <c r="BI1025" s="7" t="s">
        <v>75</v>
      </c>
      <c r="BJ1025" s="100" t="s">
        <v>77</v>
      </c>
      <c r="BL1025" s="7" t="s">
        <v>79</v>
      </c>
      <c r="BM1025" s="7" t="s">
        <v>80</v>
      </c>
      <c r="BN1025" s="295" t="s">
        <v>645</v>
      </c>
      <c r="BO1025" s="105" t="s">
        <v>646</v>
      </c>
      <c r="BP1025" s="4" t="s">
        <v>92</v>
      </c>
      <c r="BQ1025" s="111"/>
    </row>
    <row r="1026" spans="53:69" ht="30">
      <c r="BA1026" s="90" t="str">
        <f t="shared" si="0"/>
        <v>E031</v>
      </c>
      <c r="BB1026" s="1" t="s">
        <v>101</v>
      </c>
      <c r="BC1026" s="556"/>
      <c r="BD1026" s="557"/>
      <c r="BE1026" s="110" t="s">
        <v>647</v>
      </c>
      <c r="BF1026" s="558"/>
      <c r="BG1026" s="8"/>
      <c r="BH1026" s="9" t="s">
        <v>89</v>
      </c>
      <c r="BI1026" s="7" t="s">
        <v>84</v>
      </c>
      <c r="BJ1026" s="100" t="s">
        <v>85</v>
      </c>
      <c r="BL1026" s="7" t="s">
        <v>87</v>
      </c>
      <c r="BM1026" s="7" t="s">
        <v>88</v>
      </c>
      <c r="BN1026" s="295" t="s">
        <v>648</v>
      </c>
      <c r="BO1026" s="106" t="s">
        <v>5</v>
      </c>
      <c r="BP1026" s="4" t="s">
        <v>234</v>
      </c>
      <c r="BQ1026" s="111"/>
    </row>
    <row r="1027" spans="53:69" ht="15.75">
      <c r="BA1027" s="90" t="str">
        <f t="shared" si="0"/>
        <v>S034</v>
      </c>
      <c r="BB1027" s="1" t="s">
        <v>649</v>
      </c>
      <c r="BC1027" s="556"/>
      <c r="BD1027" s="557"/>
      <c r="BE1027" s="112" t="s">
        <v>650</v>
      </c>
      <c r="BF1027" s="558"/>
      <c r="BG1027" s="8"/>
      <c r="BH1027" s="9" t="s">
        <v>97</v>
      </c>
      <c r="BI1027" s="7" t="s">
        <v>91</v>
      </c>
      <c r="BJ1027" s="100" t="s">
        <v>93</v>
      </c>
      <c r="BL1027" s="7" t="s">
        <v>95</v>
      </c>
      <c r="BM1027" s="7" t="s">
        <v>96</v>
      </c>
      <c r="BN1027" s="295" t="s">
        <v>651</v>
      </c>
      <c r="BO1027" s="101"/>
      <c r="BP1027" s="4" t="s">
        <v>240</v>
      </c>
      <c r="BQ1027" s="111"/>
    </row>
    <row r="1028" spans="53:69">
      <c r="BA1028" s="90" t="str">
        <f t="shared" si="0"/>
        <v>E035</v>
      </c>
      <c r="BB1028" s="113" t="s">
        <v>652</v>
      </c>
      <c r="BC1028" s="559" t="s">
        <v>653</v>
      </c>
      <c r="BD1028" s="560" t="s">
        <v>654</v>
      </c>
      <c r="BE1028" s="114" t="s">
        <v>655</v>
      </c>
      <c r="BF1028" s="295"/>
      <c r="BG1028" s="8"/>
      <c r="BH1028" s="7" t="s">
        <v>104</v>
      </c>
      <c r="BI1028" s="7" t="s">
        <v>99</v>
      </c>
      <c r="BJ1028" s="100" t="s">
        <v>100</v>
      </c>
      <c r="BL1028" s="7" t="s">
        <v>102</v>
      </c>
      <c r="BM1028" s="7" t="s">
        <v>103</v>
      </c>
      <c r="BN1028" s="295" t="s">
        <v>656</v>
      </c>
      <c r="BO1028" s="106"/>
      <c r="BP1028" s="4" t="s">
        <v>109</v>
      </c>
      <c r="BQ1028" s="111"/>
    </row>
    <row r="1029" spans="53:69">
      <c r="BA1029" s="90" t="str">
        <f t="shared" si="0"/>
        <v>E036</v>
      </c>
      <c r="BB1029" s="115" t="s">
        <v>657</v>
      </c>
      <c r="BC1029" s="559"/>
      <c r="BD1029" s="560"/>
      <c r="BE1029" s="114" t="s">
        <v>658</v>
      </c>
      <c r="BF1029" s="295"/>
      <c r="BG1029" s="8"/>
      <c r="BH1029" s="7" t="s">
        <v>107</v>
      </c>
      <c r="BI1029" s="7" t="s">
        <v>105</v>
      </c>
      <c r="BJ1029" s="100" t="s">
        <v>659</v>
      </c>
      <c r="BL1029" s="7" t="s">
        <v>106</v>
      </c>
      <c r="BM1029" s="7" t="s">
        <v>14</v>
      </c>
      <c r="BN1029" s="295" t="s">
        <v>660</v>
      </c>
      <c r="BO1029" s="105"/>
      <c r="BP1029" s="4" t="s">
        <v>301</v>
      </c>
      <c r="BQ1029" s="111"/>
    </row>
    <row r="1030" spans="53:69" ht="15.75">
      <c r="BA1030" s="90" t="str">
        <f t="shared" si="0"/>
        <v>F037</v>
      </c>
      <c r="BB1030" s="115" t="s">
        <v>661</v>
      </c>
      <c r="BC1030" s="559"/>
      <c r="BD1030" s="560"/>
      <c r="BE1030" s="116" t="s">
        <v>662</v>
      </c>
      <c r="BF1030" s="295"/>
      <c r="BG1030" s="8"/>
      <c r="BH1030" s="7" t="s">
        <v>113</v>
      </c>
      <c r="BI1030" s="7" t="s">
        <v>108</v>
      </c>
      <c r="BJ1030" s="100" t="s">
        <v>110</v>
      </c>
      <c r="BL1030" s="7" t="s">
        <v>111</v>
      </c>
      <c r="BM1030" s="7" t="s">
        <v>112</v>
      </c>
      <c r="BN1030" s="295" t="s">
        <v>663</v>
      </c>
      <c r="BO1030" s="106"/>
      <c r="BP1030" s="4" t="s">
        <v>309</v>
      </c>
      <c r="BQ1030" s="111"/>
    </row>
    <row r="1031" spans="53:69" ht="15.75">
      <c r="BA1031" s="90" t="str">
        <f t="shared" si="0"/>
        <v>PA17</v>
      </c>
      <c r="BB1031" s="117" t="s">
        <v>275</v>
      </c>
      <c r="BC1031" s="559"/>
      <c r="BD1031" s="560"/>
      <c r="BE1031" s="112" t="s">
        <v>664</v>
      </c>
      <c r="BF1031" s="295"/>
      <c r="BG1031" s="8"/>
      <c r="BH1031" s="7" t="s">
        <v>118</v>
      </c>
      <c r="BI1031" s="7" t="s">
        <v>114</v>
      </c>
      <c r="BJ1031" s="100" t="s">
        <v>665</v>
      </c>
      <c r="BL1031" s="7" t="s">
        <v>116</v>
      </c>
      <c r="BM1031" s="7" t="s">
        <v>117</v>
      </c>
      <c r="BN1031" s="295" t="s">
        <v>666</v>
      </c>
      <c r="BO1031" s="106"/>
      <c r="BP1031" s="4" t="s">
        <v>8</v>
      </c>
      <c r="BQ1031" s="111"/>
    </row>
    <row r="1032" spans="53:69" ht="15.75">
      <c r="BA1032" s="90" t="str">
        <f t="shared" si="0"/>
        <v>P123</v>
      </c>
      <c r="BB1032" s="1" t="s">
        <v>289</v>
      </c>
      <c r="BC1032" s="559"/>
      <c r="BD1032" s="560"/>
      <c r="BE1032" s="112" t="s">
        <v>667</v>
      </c>
      <c r="BF1032" s="295"/>
      <c r="BG1032" s="8"/>
      <c r="BH1032" s="7" t="s">
        <v>123</v>
      </c>
      <c r="BI1032" s="7" t="s">
        <v>119</v>
      </c>
      <c r="BJ1032" s="100" t="s">
        <v>125</v>
      </c>
      <c r="BL1032" s="7" t="s">
        <v>121</v>
      </c>
      <c r="BM1032" s="7" t="s">
        <v>122</v>
      </c>
      <c r="BN1032" s="295" t="s">
        <v>668</v>
      </c>
      <c r="BO1032" s="106"/>
      <c r="BP1032" s="4" t="s">
        <v>130</v>
      </c>
      <c r="BQ1032" s="118"/>
    </row>
    <row r="1033" spans="53:69" ht="15.75">
      <c r="BA1033" s="90" t="str">
        <f t="shared" si="0"/>
        <v>E043</v>
      </c>
      <c r="BB1033" s="119" t="s">
        <v>669</v>
      </c>
      <c r="BC1033" s="559"/>
      <c r="BD1033" s="560"/>
      <c r="BE1033" s="112" t="s">
        <v>670</v>
      </c>
      <c r="BF1033" s="295"/>
      <c r="BG1033" s="8"/>
      <c r="BH1033" s="7" t="s">
        <v>128</v>
      </c>
      <c r="BI1033" s="7" t="s">
        <v>124</v>
      </c>
      <c r="BJ1033" s="100" t="s">
        <v>120</v>
      </c>
      <c r="BL1033" s="7" t="s">
        <v>126</v>
      </c>
      <c r="BM1033" s="7" t="s">
        <v>127</v>
      </c>
      <c r="BN1033" s="295" t="s">
        <v>671</v>
      </c>
      <c r="BO1033" s="120"/>
      <c r="BP1033" s="111"/>
      <c r="BQ1033" s="118"/>
    </row>
    <row r="1034" spans="53:69" ht="31.5">
      <c r="BA1034" s="90" t="str">
        <f t="shared" si="0"/>
        <v>E044</v>
      </c>
      <c r="BB1034" s="119" t="s">
        <v>672</v>
      </c>
      <c r="BC1034" s="559"/>
      <c r="BD1034" s="560"/>
      <c r="BE1034" s="112" t="s">
        <v>673</v>
      </c>
      <c r="BF1034" s="295"/>
      <c r="BG1034" s="8"/>
      <c r="BH1034" s="7" t="s">
        <v>135</v>
      </c>
      <c r="BI1034" s="7" t="s">
        <v>129</v>
      </c>
      <c r="BJ1034" s="100" t="s">
        <v>131</v>
      </c>
      <c r="BL1034" s="7" t="s">
        <v>133</v>
      </c>
      <c r="BM1034" s="7" t="s">
        <v>134</v>
      </c>
      <c r="BN1034" s="295" t="s">
        <v>674</v>
      </c>
      <c r="BO1034" s="101"/>
      <c r="BP1034" s="121"/>
      <c r="BQ1034" s="122"/>
    </row>
    <row r="1035" spans="53:69" ht="15.75">
      <c r="BA1035" s="90" t="str">
        <f t="shared" si="0"/>
        <v>E045</v>
      </c>
      <c r="BB1035" s="119" t="s">
        <v>675</v>
      </c>
      <c r="BC1035" s="559"/>
      <c r="BD1035" s="560"/>
      <c r="BE1035" s="112" t="s">
        <v>676</v>
      </c>
      <c r="BF1035" s="295"/>
      <c r="BG1035" s="8"/>
      <c r="BH1035" s="7" t="s">
        <v>139</v>
      </c>
      <c r="BI1035" s="7" t="s">
        <v>136</v>
      </c>
      <c r="BJ1035" s="100" t="s">
        <v>141</v>
      </c>
      <c r="BL1035" s="7" t="s">
        <v>137</v>
      </c>
      <c r="BM1035" s="7" t="s">
        <v>138</v>
      </c>
      <c r="BN1035" s="295" t="s">
        <v>677</v>
      </c>
      <c r="BO1035" s="106"/>
      <c r="BP1035" s="123"/>
      <c r="BQ1035" s="122"/>
    </row>
    <row r="1036" spans="53:69" ht="31.5">
      <c r="BA1036" s="90" t="str">
        <f t="shared" si="0"/>
        <v>PA07</v>
      </c>
      <c r="BB1036" s="1" t="s">
        <v>302</v>
      </c>
      <c r="BC1036" s="559"/>
      <c r="BD1036" s="560"/>
      <c r="BE1036" s="112" t="s">
        <v>678</v>
      </c>
      <c r="BF1036" s="295"/>
      <c r="BG1036" s="8"/>
      <c r="BH1036" s="7" t="s">
        <v>144</v>
      </c>
      <c r="BI1036" s="7" t="s">
        <v>140</v>
      </c>
      <c r="BJ1036" s="100" t="s">
        <v>409</v>
      </c>
      <c r="BL1036" s="7" t="s">
        <v>142</v>
      </c>
      <c r="BM1036" s="7" t="s">
        <v>143</v>
      </c>
      <c r="BN1036" s="295" t="s">
        <v>679</v>
      </c>
      <c r="BO1036" s="101"/>
      <c r="BP1036" s="124"/>
      <c r="BQ1036" s="122"/>
    </row>
    <row r="1037" spans="53:69" ht="15.75">
      <c r="BA1037" s="90" t="str">
        <f t="shared" si="0"/>
        <v>E061</v>
      </c>
      <c r="BB1037" s="125" t="s">
        <v>158</v>
      </c>
      <c r="BC1037" s="126" t="s">
        <v>680</v>
      </c>
      <c r="BD1037" s="127" t="s">
        <v>627</v>
      </c>
      <c r="BE1037" s="128" t="s">
        <v>681</v>
      </c>
      <c r="BF1037" s="115" t="s">
        <v>682</v>
      </c>
      <c r="BG1037" s="129"/>
      <c r="BH1037" s="10" t="s">
        <v>150</v>
      </c>
      <c r="BI1037" s="7" t="s">
        <v>145</v>
      </c>
      <c r="BJ1037" s="100" t="s">
        <v>146</v>
      </c>
      <c r="BL1037" s="7" t="s">
        <v>148</v>
      </c>
      <c r="BM1037" s="7" t="s">
        <v>149</v>
      </c>
      <c r="BN1037" s="295" t="s">
        <v>683</v>
      </c>
      <c r="BO1037" s="106"/>
      <c r="BP1037" s="102"/>
      <c r="BQ1037" s="121"/>
    </row>
    <row r="1038" spans="53:69" ht="15.75">
      <c r="BA1038" s="90" t="str">
        <f t="shared" si="0"/>
        <v>E062</v>
      </c>
      <c r="BB1038" s="125" t="s">
        <v>164</v>
      </c>
      <c r="BC1038" s="126" t="s">
        <v>560</v>
      </c>
      <c r="BD1038" s="127" t="s">
        <v>561</v>
      </c>
      <c r="BE1038" s="128" t="s">
        <v>681</v>
      </c>
      <c r="BF1038" s="115" t="s">
        <v>682</v>
      </c>
      <c r="BG1038" s="129"/>
      <c r="BH1038" s="7" t="s">
        <v>155</v>
      </c>
      <c r="BI1038" s="7" t="s">
        <v>151</v>
      </c>
      <c r="BJ1038" s="100" t="s">
        <v>152</v>
      </c>
      <c r="BL1038" s="7" t="s">
        <v>153</v>
      </c>
      <c r="BM1038" s="7" t="s">
        <v>154</v>
      </c>
      <c r="BN1038" s="295" t="s">
        <v>684</v>
      </c>
      <c r="BO1038" s="130"/>
      <c r="BP1038" s="121"/>
      <c r="BQ1038" s="121"/>
    </row>
    <row r="1039" spans="53:69" ht="15.75">
      <c r="BA1039" s="90" t="str">
        <f t="shared" si="0"/>
        <v>E063</v>
      </c>
      <c r="BB1039" s="125" t="s">
        <v>169</v>
      </c>
      <c r="BC1039" s="126" t="s">
        <v>685</v>
      </c>
      <c r="BD1039" s="127" t="s">
        <v>210</v>
      </c>
      <c r="BE1039" s="128" t="s">
        <v>681</v>
      </c>
      <c r="BF1039" s="115" t="s">
        <v>682</v>
      </c>
      <c r="BG1039" s="129"/>
      <c r="BH1039" s="7" t="s">
        <v>161</v>
      </c>
      <c r="BI1039" s="7" t="s">
        <v>156</v>
      </c>
      <c r="BJ1039" s="100" t="s">
        <v>157</v>
      </c>
      <c r="BL1039" s="7" t="s">
        <v>159</v>
      </c>
      <c r="BM1039" s="7" t="s">
        <v>160</v>
      </c>
      <c r="BN1039" s="295" t="s">
        <v>686</v>
      </c>
      <c r="BO1039" s="131"/>
      <c r="BP1039" s="124"/>
      <c r="BQ1039" s="123"/>
    </row>
    <row r="1040" spans="53:69" ht="15.75">
      <c r="BA1040" s="90" t="str">
        <f t="shared" si="0"/>
        <v>E064</v>
      </c>
      <c r="BB1040" s="125" t="s">
        <v>174</v>
      </c>
      <c r="BC1040" s="126" t="s">
        <v>687</v>
      </c>
      <c r="BD1040" s="127" t="s">
        <v>82</v>
      </c>
      <c r="BE1040" s="128" t="s">
        <v>681</v>
      </c>
      <c r="BF1040" s="115" t="s">
        <v>682</v>
      </c>
      <c r="BG1040" s="129"/>
      <c r="BH1040" s="7" t="s">
        <v>167</v>
      </c>
      <c r="BI1040" s="7" t="s">
        <v>162</v>
      </c>
      <c r="BJ1040" s="132" t="s">
        <v>163</v>
      </c>
      <c r="BL1040" s="7" t="s">
        <v>165</v>
      </c>
      <c r="BM1040" s="7" t="s">
        <v>166</v>
      </c>
      <c r="BN1040" s="295" t="s">
        <v>688</v>
      </c>
      <c r="BO1040" s="133"/>
      <c r="BP1040" s="118"/>
      <c r="BQ1040" s="123"/>
    </row>
    <row r="1041" spans="53:69" ht="30">
      <c r="BA1041" s="90" t="str">
        <f t="shared" si="0"/>
        <v>E065</v>
      </c>
      <c r="BB1041" s="125" t="s">
        <v>179</v>
      </c>
      <c r="BC1041" s="126" t="s">
        <v>689</v>
      </c>
      <c r="BD1041" s="127" t="s">
        <v>220</v>
      </c>
      <c r="BE1041" s="128" t="s">
        <v>681</v>
      </c>
      <c r="BF1041" s="115" t="s">
        <v>682</v>
      </c>
      <c r="BG1041" s="129"/>
      <c r="BH1041" s="10" t="s">
        <v>172</v>
      </c>
      <c r="BI1041" s="7" t="s">
        <v>168</v>
      </c>
      <c r="BJ1041" s="134" t="s">
        <v>690</v>
      </c>
      <c r="BL1041" s="7" t="s">
        <v>170</v>
      </c>
      <c r="BM1041" s="7" t="s">
        <v>171</v>
      </c>
      <c r="BN1041" s="295" t="s">
        <v>691</v>
      </c>
      <c r="BO1041" s="130"/>
      <c r="BP1041" s="135"/>
      <c r="BQ1041" s="121"/>
    </row>
    <row r="1042" spans="53:69" ht="15.75">
      <c r="BA1042" s="90" t="str">
        <f t="shared" si="0"/>
        <v>E066</v>
      </c>
      <c r="BB1042" s="125" t="s">
        <v>184</v>
      </c>
      <c r="BC1042" s="126" t="s">
        <v>692</v>
      </c>
      <c r="BD1042" s="127" t="s">
        <v>693</v>
      </c>
      <c r="BE1042" s="128" t="s">
        <v>681</v>
      </c>
      <c r="BF1042" s="115" t="s">
        <v>682</v>
      </c>
      <c r="BG1042" s="129"/>
      <c r="BH1042" s="7" t="s">
        <v>177</v>
      </c>
      <c r="BI1042" s="7" t="s">
        <v>173</v>
      </c>
      <c r="BL1042" s="7" t="s">
        <v>175</v>
      </c>
      <c r="BM1042" s="7" t="s">
        <v>176</v>
      </c>
      <c r="BN1042" s="295" t="s">
        <v>694</v>
      </c>
      <c r="BO1042" s="136"/>
      <c r="BP1042" s="107"/>
      <c r="BQ1042" s="121"/>
    </row>
    <row r="1043" spans="53:69" ht="15.75">
      <c r="BA1043" s="90" t="str">
        <f t="shared" si="0"/>
        <v>E067</v>
      </c>
      <c r="BB1043" s="125" t="s">
        <v>189</v>
      </c>
      <c r="BC1043" s="137" t="s">
        <v>695</v>
      </c>
      <c r="BD1043" s="127" t="s">
        <v>229</v>
      </c>
      <c r="BE1043" s="128" t="s">
        <v>681</v>
      </c>
      <c r="BF1043" s="115" t="s">
        <v>682</v>
      </c>
      <c r="BG1043" s="129"/>
      <c r="BH1043" s="7" t="s">
        <v>182</v>
      </c>
      <c r="BI1043" s="7" t="s">
        <v>178</v>
      </c>
      <c r="BL1043" s="7" t="s">
        <v>180</v>
      </c>
      <c r="BM1043" s="7" t="s">
        <v>181</v>
      </c>
      <c r="BN1043" s="295" t="s">
        <v>696</v>
      </c>
      <c r="BO1043" s="106"/>
      <c r="BP1043" s="138"/>
      <c r="BQ1043" s="123"/>
    </row>
    <row r="1044" spans="53:69" ht="15.75">
      <c r="BA1044" s="90" t="str">
        <f t="shared" si="0"/>
        <v>E071</v>
      </c>
      <c r="BB1044" s="125" t="s">
        <v>194</v>
      </c>
      <c r="BC1044" s="137" t="s">
        <v>697</v>
      </c>
      <c r="BD1044" s="127" t="s">
        <v>235</v>
      </c>
      <c r="BE1044" s="128" t="s">
        <v>681</v>
      </c>
      <c r="BF1044" s="115" t="s">
        <v>682</v>
      </c>
      <c r="BG1044" s="129"/>
      <c r="BH1044" s="7" t="s">
        <v>187</v>
      </c>
      <c r="BI1044" s="7" t="s">
        <v>183</v>
      </c>
      <c r="BL1044" s="7" t="s">
        <v>185</v>
      </c>
      <c r="BM1044" s="7" t="s">
        <v>186</v>
      </c>
      <c r="BN1044" s="295" t="s">
        <v>698</v>
      </c>
      <c r="BO1044" s="139"/>
      <c r="BP1044" s="138"/>
      <c r="BQ1044" s="123"/>
    </row>
    <row r="1045" spans="53:69" ht="15.75">
      <c r="BA1045" s="90" t="str">
        <f t="shared" si="0"/>
        <v>E072</v>
      </c>
      <c r="BB1045" s="125" t="s">
        <v>200</v>
      </c>
      <c r="BC1045" s="137" t="s">
        <v>699</v>
      </c>
      <c r="BD1045" s="127" t="s">
        <v>700</v>
      </c>
      <c r="BE1045" s="128" t="s">
        <v>681</v>
      </c>
      <c r="BF1045" s="115" t="s">
        <v>682</v>
      </c>
      <c r="BG1045" s="129"/>
      <c r="BH1045" s="7" t="s">
        <v>192</v>
      </c>
      <c r="BI1045" s="7" t="s">
        <v>188</v>
      </c>
      <c r="BL1045" s="7" t="s">
        <v>190</v>
      </c>
      <c r="BM1045" s="7" t="s">
        <v>191</v>
      </c>
      <c r="BN1045" s="295" t="s">
        <v>701</v>
      </c>
      <c r="BO1045" s="140"/>
      <c r="BP1045" s="141"/>
      <c r="BQ1045" s="121"/>
    </row>
    <row r="1046" spans="53:69" ht="15.75">
      <c r="BA1046" s="90" t="str">
        <f t="shared" si="0"/>
        <v>E073</v>
      </c>
      <c r="BB1046" s="125" t="s">
        <v>205</v>
      </c>
      <c r="BC1046" s="137" t="s">
        <v>702</v>
      </c>
      <c r="BD1046" s="127" t="s">
        <v>246</v>
      </c>
      <c r="BE1046" s="128" t="s">
        <v>681</v>
      </c>
      <c r="BF1046" s="115" t="s">
        <v>682</v>
      </c>
      <c r="BG1046" s="129"/>
      <c r="BH1046" s="7" t="s">
        <v>197</v>
      </c>
      <c r="BI1046" s="7" t="s">
        <v>193</v>
      </c>
      <c r="BL1046" s="7" t="s">
        <v>195</v>
      </c>
      <c r="BM1046" s="7" t="s">
        <v>196</v>
      </c>
      <c r="BN1046" s="295" t="s">
        <v>703</v>
      </c>
      <c r="BO1046" s="139"/>
      <c r="BP1046" s="141"/>
      <c r="BQ1046" s="121"/>
    </row>
    <row r="1047" spans="53:69" ht="15.75">
      <c r="BA1047" s="90" t="str">
        <f t="shared" si="0"/>
        <v>E082</v>
      </c>
      <c r="BB1047" s="142" t="s">
        <v>392</v>
      </c>
      <c r="BC1047" s="137" t="s">
        <v>704</v>
      </c>
      <c r="BD1047" s="127" t="s">
        <v>250</v>
      </c>
      <c r="BE1047" s="128" t="s">
        <v>681</v>
      </c>
      <c r="BF1047" s="115" t="s">
        <v>682</v>
      </c>
      <c r="BG1047" s="129"/>
      <c r="BH1047" s="7" t="s">
        <v>203</v>
      </c>
      <c r="BI1047" s="7" t="s">
        <v>198</v>
      </c>
      <c r="BL1047" s="7" t="s">
        <v>201</v>
      </c>
      <c r="BM1047" s="7" t="s">
        <v>202</v>
      </c>
      <c r="BN1047" s="295" t="s">
        <v>705</v>
      </c>
      <c r="BO1047" s="130"/>
      <c r="BP1047" s="141"/>
      <c r="BQ1047" s="124"/>
    </row>
    <row r="1048" spans="53:69" ht="15.75">
      <c r="BA1048" s="90" t="str">
        <f t="shared" si="0"/>
        <v>E083</v>
      </c>
      <c r="BB1048" s="143" t="s">
        <v>221</v>
      </c>
      <c r="BC1048" s="137" t="s">
        <v>706</v>
      </c>
      <c r="BD1048" s="127" t="s">
        <v>707</v>
      </c>
      <c r="BE1048" s="128" t="s">
        <v>681</v>
      </c>
      <c r="BF1048" s="115" t="s">
        <v>682</v>
      </c>
      <c r="BG1048" s="129"/>
      <c r="BH1048" s="7" t="s">
        <v>208</v>
      </c>
      <c r="BI1048" s="7" t="s">
        <v>204</v>
      </c>
      <c r="BL1048" s="7" t="s">
        <v>206</v>
      </c>
      <c r="BM1048" s="7" t="s">
        <v>207</v>
      </c>
      <c r="BN1048" s="295" t="s">
        <v>708</v>
      </c>
      <c r="BO1048" s="130"/>
      <c r="BP1048" s="141"/>
      <c r="BQ1048" s="124"/>
    </row>
    <row r="1049" spans="53:69" ht="30">
      <c r="BA1049" s="90" t="str">
        <f t="shared" si="0"/>
        <v>E085</v>
      </c>
      <c r="BB1049" s="143" t="s">
        <v>709</v>
      </c>
      <c r="BC1049" s="137" t="s">
        <v>710</v>
      </c>
      <c r="BD1049" s="127" t="s">
        <v>125</v>
      </c>
      <c r="BE1049" s="128" t="s">
        <v>681</v>
      </c>
      <c r="BF1049" s="115" t="s">
        <v>682</v>
      </c>
      <c r="BG1049" s="129"/>
      <c r="BH1049" s="7" t="s">
        <v>214</v>
      </c>
      <c r="BI1049" s="7" t="s">
        <v>209</v>
      </c>
      <c r="BL1049" s="7" t="s">
        <v>212</v>
      </c>
      <c r="BM1049" s="7" t="s">
        <v>213</v>
      </c>
      <c r="BN1049" s="295" t="s">
        <v>711</v>
      </c>
      <c r="BO1049" s="130"/>
      <c r="BP1049" s="141"/>
      <c r="BQ1049" s="118"/>
    </row>
    <row r="1050" spans="53:69" ht="15.75">
      <c r="BA1050" s="90" t="str">
        <f t="shared" si="0"/>
        <v>E091</v>
      </c>
      <c r="BB1050" s="143" t="s">
        <v>358</v>
      </c>
      <c r="BC1050" s="137" t="s">
        <v>712</v>
      </c>
      <c r="BD1050" s="127" t="s">
        <v>261</v>
      </c>
      <c r="BE1050" s="128" t="s">
        <v>681</v>
      </c>
      <c r="BF1050" s="115" t="s">
        <v>682</v>
      </c>
      <c r="BG1050" s="129"/>
      <c r="BH1050" s="7" t="s">
        <v>217</v>
      </c>
      <c r="BI1050" s="7" t="s">
        <v>215</v>
      </c>
      <c r="BL1050" s="7" t="s">
        <v>5</v>
      </c>
      <c r="BM1050" s="7" t="s">
        <v>216</v>
      </c>
      <c r="BN1050" s="295" t="s">
        <v>713</v>
      </c>
      <c r="BO1050" s="131"/>
      <c r="BP1050" s="141"/>
      <c r="BQ1050" s="118"/>
    </row>
    <row r="1051" spans="53:69" ht="15.75">
      <c r="BA1051" s="90" t="str">
        <f t="shared" si="0"/>
        <v>E092</v>
      </c>
      <c r="BB1051" s="143" t="s">
        <v>242</v>
      </c>
      <c r="BC1051" s="137" t="s">
        <v>714</v>
      </c>
      <c r="BD1051" s="127" t="s">
        <v>715</v>
      </c>
      <c r="BE1051" s="128" t="s">
        <v>681</v>
      </c>
      <c r="BF1051" s="115" t="s">
        <v>682</v>
      </c>
      <c r="BG1051" s="129"/>
      <c r="BH1051" s="7" t="s">
        <v>223</v>
      </c>
      <c r="BI1051" s="7" t="s">
        <v>218</v>
      </c>
      <c r="BM1051" s="7" t="s">
        <v>222</v>
      </c>
      <c r="BN1051" s="295" t="s">
        <v>716</v>
      </c>
      <c r="BO1051" s="130"/>
      <c r="BP1051" s="138"/>
      <c r="BQ1051" s="135"/>
    </row>
    <row r="1052" spans="53:69" ht="15.75">
      <c r="BA1052" s="90" t="str">
        <f t="shared" si="0"/>
        <v>E101</v>
      </c>
      <c r="BB1052" s="142" t="s">
        <v>394</v>
      </c>
      <c r="BC1052" s="137" t="s">
        <v>717</v>
      </c>
      <c r="BD1052" s="127" t="s">
        <v>269</v>
      </c>
      <c r="BE1052" s="128" t="s">
        <v>681</v>
      </c>
      <c r="BF1052" s="115" t="s">
        <v>682</v>
      </c>
      <c r="BG1052" s="129"/>
      <c r="BH1052" s="7" t="s">
        <v>227</v>
      </c>
      <c r="BI1052" s="7" t="s">
        <v>224</v>
      </c>
      <c r="BM1052" s="7" t="s">
        <v>226</v>
      </c>
      <c r="BN1052" s="295" t="s">
        <v>718</v>
      </c>
      <c r="BO1052" s="130"/>
      <c r="BP1052" s="138"/>
      <c r="BQ1052" s="135"/>
    </row>
    <row r="1053" spans="53:69" ht="15.75">
      <c r="BA1053" s="90" t="str">
        <f t="shared" si="0"/>
        <v>E102</v>
      </c>
      <c r="BB1053" s="142" t="s">
        <v>396</v>
      </c>
      <c r="BC1053" s="137" t="s">
        <v>719</v>
      </c>
      <c r="BD1053" s="127" t="s">
        <v>274</v>
      </c>
      <c r="BE1053" s="128" t="s">
        <v>681</v>
      </c>
      <c r="BF1053" s="115" t="s">
        <v>682</v>
      </c>
      <c r="BG1053" s="129"/>
      <c r="BH1053" s="7" t="s">
        <v>232</v>
      </c>
      <c r="BI1053" s="7" t="s">
        <v>228</v>
      </c>
      <c r="BM1053" s="7" t="s">
        <v>231</v>
      </c>
      <c r="BN1053" s="295" t="s">
        <v>720</v>
      </c>
      <c r="BO1053" s="106"/>
      <c r="BP1053" s="138"/>
      <c r="BQ1053" s="135"/>
    </row>
    <row r="1054" spans="53:69" ht="15.75">
      <c r="BA1054" s="90" t="str">
        <f t="shared" si="0"/>
        <v>E103</v>
      </c>
      <c r="BB1054" s="144" t="s">
        <v>257</v>
      </c>
      <c r="BC1054" s="137" t="s">
        <v>721</v>
      </c>
      <c r="BD1054" s="127" t="s">
        <v>722</v>
      </c>
      <c r="BE1054" s="128" t="s">
        <v>681</v>
      </c>
      <c r="BF1054" s="115" t="s">
        <v>682</v>
      </c>
      <c r="BG1054" s="129"/>
      <c r="BH1054" s="10" t="s">
        <v>238</v>
      </c>
      <c r="BI1054" s="7" t="s">
        <v>233</v>
      </c>
      <c r="BM1054" s="7" t="s">
        <v>237</v>
      </c>
      <c r="BN1054" s="295" t="s">
        <v>723</v>
      </c>
      <c r="BO1054" s="120"/>
      <c r="BP1054" s="138"/>
      <c r="BQ1054" s="107"/>
    </row>
    <row r="1055" spans="53:69" ht="15.75">
      <c r="BA1055" s="90" t="str">
        <f t="shared" si="0"/>
        <v>E104</v>
      </c>
      <c r="BB1055" s="261" t="s">
        <v>398</v>
      </c>
      <c r="BC1055" s="137" t="s">
        <v>724</v>
      </c>
      <c r="BD1055" s="127" t="s">
        <v>725</v>
      </c>
      <c r="BE1055" s="128" t="s">
        <v>681</v>
      </c>
      <c r="BF1055" s="115" t="s">
        <v>682</v>
      </c>
      <c r="BG1055" s="129"/>
      <c r="BH1055" s="7" t="s">
        <v>244</v>
      </c>
      <c r="BI1055" s="7" t="s">
        <v>239</v>
      </c>
      <c r="BM1055" s="7" t="s">
        <v>243</v>
      </c>
      <c r="BN1055" s="295" t="s">
        <v>723</v>
      </c>
      <c r="BO1055" s="133"/>
      <c r="BP1055" s="138"/>
      <c r="BQ1055" s="107"/>
    </row>
    <row r="1056" spans="53:69" ht="15.75">
      <c r="BA1056" s="90" t="str">
        <f t="shared" si="0"/>
        <v>E105</v>
      </c>
      <c r="BB1056" s="144" t="s">
        <v>265</v>
      </c>
      <c r="BC1056" s="137" t="s">
        <v>726</v>
      </c>
      <c r="BD1056" s="127" t="s">
        <v>727</v>
      </c>
      <c r="BE1056" s="128" t="s">
        <v>681</v>
      </c>
      <c r="BF1056" s="115" t="s">
        <v>682</v>
      </c>
      <c r="BG1056" s="129"/>
      <c r="BH1056" s="7" t="s">
        <v>248</v>
      </c>
      <c r="BI1056" s="7" t="s">
        <v>245</v>
      </c>
      <c r="BM1056" s="7" t="s">
        <v>247</v>
      </c>
      <c r="BN1056" s="295" t="s">
        <v>728</v>
      </c>
      <c r="BO1056" s="130"/>
      <c r="BP1056" s="141"/>
      <c r="BQ1056" s="123"/>
    </row>
    <row r="1057" spans="53:69" ht="30">
      <c r="BA1057" s="90" t="str">
        <f t="shared" si="0"/>
        <v>E112</v>
      </c>
      <c r="BB1057" s="145" t="s">
        <v>236</v>
      </c>
      <c r="BC1057" s="137" t="s">
        <v>729</v>
      </c>
      <c r="BD1057" s="127" t="s">
        <v>730</v>
      </c>
      <c r="BE1057" s="146" t="s">
        <v>731</v>
      </c>
      <c r="BF1057" s="295"/>
      <c r="BG1057" s="8"/>
      <c r="BH1057" s="7" t="s">
        <v>252</v>
      </c>
      <c r="BI1057" s="7" t="s">
        <v>249</v>
      </c>
      <c r="BM1057" s="7" t="s">
        <v>251</v>
      </c>
      <c r="BN1057" s="295" t="s">
        <v>732</v>
      </c>
      <c r="BO1057" s="130"/>
      <c r="BP1057" s="141"/>
      <c r="BQ1057" s="123"/>
    </row>
    <row r="1058" spans="53:69" ht="30">
      <c r="BA1058" s="90" t="str">
        <f t="shared" si="0"/>
        <v>E122</v>
      </c>
      <c r="BB1058" s="147" t="s">
        <v>286</v>
      </c>
      <c r="BC1058" s="137" t="s">
        <v>733</v>
      </c>
      <c r="BD1058" s="127" t="s">
        <v>734</v>
      </c>
      <c r="BE1058" s="148" t="s">
        <v>735</v>
      </c>
      <c r="BF1058" s="295"/>
      <c r="BG1058" s="8"/>
      <c r="BH1058" s="7" t="s">
        <v>259</v>
      </c>
      <c r="BI1058" s="7" t="s">
        <v>253</v>
      </c>
      <c r="BM1058" s="7" t="s">
        <v>258</v>
      </c>
      <c r="BN1058" s="295" t="s">
        <v>736</v>
      </c>
      <c r="BO1058" s="149"/>
      <c r="BP1058" s="141"/>
      <c r="BQ1058" s="118"/>
    </row>
    <row r="1059" spans="53:69">
      <c r="BA1059" s="90" t="str">
        <f t="shared" si="0"/>
        <v>E124</v>
      </c>
      <c r="BB1059" s="147" t="s">
        <v>737</v>
      </c>
      <c r="BC1059" s="137" t="s">
        <v>738</v>
      </c>
      <c r="BD1059" s="127" t="s">
        <v>739</v>
      </c>
      <c r="BE1059" s="146" t="s">
        <v>740</v>
      </c>
      <c r="BF1059" s="295"/>
      <c r="BG1059" s="8"/>
      <c r="BH1059" s="7" t="s">
        <v>263</v>
      </c>
      <c r="BI1059" s="7" t="s">
        <v>260</v>
      </c>
      <c r="BM1059" s="7" t="s">
        <v>262</v>
      </c>
      <c r="BN1059" s="295" t="s">
        <v>741</v>
      </c>
      <c r="BO1059" s="149"/>
      <c r="BP1059" s="141"/>
      <c r="BQ1059" s="118"/>
    </row>
    <row r="1060" spans="53:69" ht="15.75">
      <c r="BA1060" s="90" t="str">
        <f t="shared" si="0"/>
        <v>F081</v>
      </c>
      <c r="BB1060" s="150" t="s">
        <v>211</v>
      </c>
      <c r="BC1060" s="137" t="s">
        <v>742</v>
      </c>
      <c r="BD1060" s="127" t="s">
        <v>743</v>
      </c>
      <c r="BE1060" s="128" t="s">
        <v>744</v>
      </c>
      <c r="BF1060" s="295"/>
      <c r="BG1060" s="8"/>
      <c r="BH1060" s="7" t="s">
        <v>267</v>
      </c>
      <c r="BI1060" s="7" t="s">
        <v>264</v>
      </c>
      <c r="BM1060" s="7" t="s">
        <v>266</v>
      </c>
      <c r="BN1060" s="295" t="s">
        <v>745</v>
      </c>
      <c r="BO1060" s="130"/>
      <c r="BP1060" s="141"/>
      <c r="BQ1060" s="111"/>
    </row>
    <row r="1061" spans="53:69">
      <c r="BA1061" s="90" t="str">
        <f t="shared" si="0"/>
        <v>F084</v>
      </c>
      <c r="BB1061" s="150" t="s">
        <v>225</v>
      </c>
      <c r="BC1061" s="137" t="s">
        <v>746</v>
      </c>
      <c r="BD1061" s="151" t="s">
        <v>747</v>
      </c>
      <c r="BE1061" s="104" t="s">
        <v>748</v>
      </c>
      <c r="BF1061" s="295"/>
      <c r="BG1061" s="8"/>
      <c r="BH1061" s="7" t="s">
        <v>272</v>
      </c>
      <c r="BI1061" s="7" t="s">
        <v>268</v>
      </c>
      <c r="BM1061" s="7" t="s">
        <v>271</v>
      </c>
      <c r="BN1061" s="295" t="s">
        <v>749</v>
      </c>
      <c r="BO1061" s="149"/>
      <c r="BP1061" s="141"/>
      <c r="BQ1061" s="124"/>
    </row>
    <row r="1062" spans="53:69">
      <c r="BA1062" s="90" t="str">
        <f t="shared" si="0"/>
        <v>G055</v>
      </c>
      <c r="BB1062" s="3" t="s">
        <v>147</v>
      </c>
      <c r="BH1062" s="7" t="s">
        <v>277</v>
      </c>
      <c r="BI1062" s="7" t="s">
        <v>273</v>
      </c>
      <c r="BM1062" s="7" t="s">
        <v>276</v>
      </c>
      <c r="BN1062" s="295" t="s">
        <v>750</v>
      </c>
      <c r="BO1062" s="149"/>
      <c r="BP1062" s="141"/>
      <c r="BQ1062" s="124"/>
    </row>
    <row r="1063" spans="53:69" ht="30">
      <c r="BA1063" s="90" t="str">
        <f t="shared" si="0"/>
        <v>K052</v>
      </c>
      <c r="BB1063" s="2" t="s">
        <v>132</v>
      </c>
      <c r="BH1063" s="7" t="s">
        <v>281</v>
      </c>
      <c r="BI1063" s="7" t="s">
        <v>278</v>
      </c>
      <c r="BM1063" s="7" t="s">
        <v>280</v>
      </c>
      <c r="BN1063" s="295" t="s">
        <v>751</v>
      </c>
      <c r="BO1063" s="152"/>
      <c r="BP1063" s="141"/>
      <c r="BQ1063" s="102"/>
    </row>
    <row r="1064" spans="53:69">
      <c r="BA1064" s="90" t="str">
        <f t="shared" si="0"/>
        <v>N014</v>
      </c>
      <c r="BB1064" s="153" t="s">
        <v>78</v>
      </c>
      <c r="BH1064" s="7" t="s">
        <v>284</v>
      </c>
      <c r="BI1064" s="7" t="s">
        <v>5</v>
      </c>
      <c r="BM1064" s="7" t="s">
        <v>283</v>
      </c>
      <c r="BN1064" s="295" t="s">
        <v>751</v>
      </c>
      <c r="BO1064" s="149"/>
      <c r="BP1064" s="141"/>
      <c r="BQ1064" s="102"/>
    </row>
    <row r="1065" spans="53:69">
      <c r="BA1065" s="90" t="str">
        <f t="shared" si="0"/>
        <v>O121</v>
      </c>
      <c r="BB1065" s="147" t="s">
        <v>282</v>
      </c>
      <c r="BH1065" s="7" t="s">
        <v>288</v>
      </c>
      <c r="BM1065" s="7" t="s">
        <v>287</v>
      </c>
      <c r="BN1065" s="295" t="s">
        <v>754</v>
      </c>
      <c r="BO1065" s="131"/>
      <c r="BP1065" s="154"/>
      <c r="BQ1065" s="107"/>
    </row>
    <row r="1066" spans="53:69">
      <c r="BA1066" s="90" t="str">
        <f t="shared" si="0"/>
        <v>P106</v>
      </c>
      <c r="BB1066" s="155" t="s">
        <v>270</v>
      </c>
      <c r="BH1066" s="7" t="s">
        <v>291</v>
      </c>
      <c r="BM1066" s="7" t="s">
        <v>290</v>
      </c>
      <c r="BN1066" s="295" t="s">
        <v>755</v>
      </c>
      <c r="BO1066" s="101"/>
      <c r="BP1066" s="154"/>
      <c r="BQ1066" s="107"/>
    </row>
    <row r="1067" spans="53:69">
      <c r="BA1067" s="90" t="str">
        <f t="shared" si="0"/>
        <v>P111</v>
      </c>
      <c r="BB1067" s="147" t="s">
        <v>230</v>
      </c>
      <c r="BH1067" s="7" t="s">
        <v>293</v>
      </c>
      <c r="BM1067" s="7" t="s">
        <v>292</v>
      </c>
      <c r="BN1067" s="295" t="s">
        <v>756</v>
      </c>
      <c r="BO1067" s="101"/>
      <c r="BP1067" s="156"/>
      <c r="BQ1067" s="14"/>
    </row>
    <row r="1068" spans="53:69">
      <c r="BA1068" s="90" t="str">
        <f t="shared" si="0"/>
        <v>P123</v>
      </c>
      <c r="BB1068" s="12" t="s">
        <v>289</v>
      </c>
      <c r="BH1068" s="7" t="s">
        <v>295</v>
      </c>
      <c r="BM1068" s="7" t="s">
        <v>294</v>
      </c>
      <c r="BN1068" s="295" t="s">
        <v>757</v>
      </c>
      <c r="BO1068" s="130"/>
      <c r="BP1068" s="141"/>
      <c r="BQ1068" s="123"/>
    </row>
    <row r="1069" spans="53:69">
      <c r="BA1069" s="90" t="str">
        <f t="shared" si="0"/>
        <v>PA01</v>
      </c>
      <c r="BB1069" s="147" t="s">
        <v>380</v>
      </c>
      <c r="BH1069" s="7" t="s">
        <v>297</v>
      </c>
      <c r="BM1069" s="7" t="s">
        <v>296</v>
      </c>
      <c r="BN1069" s="295" t="s">
        <v>758</v>
      </c>
      <c r="BO1069" s="101"/>
      <c r="BP1069" s="138"/>
      <c r="BQ1069" s="123"/>
    </row>
    <row r="1070" spans="53:69">
      <c r="BA1070" s="90" t="str">
        <f t="shared" si="0"/>
        <v>PA02</v>
      </c>
      <c r="BB1070" s="153" t="s">
        <v>7</v>
      </c>
      <c r="BH1070" s="7" t="s">
        <v>300</v>
      </c>
      <c r="BM1070" s="7" t="s">
        <v>299</v>
      </c>
      <c r="BN1070" s="295" t="s">
        <v>759</v>
      </c>
      <c r="BO1070" s="101"/>
      <c r="BP1070" s="138"/>
      <c r="BQ1070" s="123"/>
    </row>
    <row r="1071" spans="53:69">
      <c r="BA1071" s="90" t="str">
        <f t="shared" si="0"/>
        <v>PA03</v>
      </c>
      <c r="BB1071" s="12" t="s">
        <v>298</v>
      </c>
      <c r="BH1071" s="7" t="s">
        <v>305</v>
      </c>
      <c r="BM1071" s="7" t="s">
        <v>304</v>
      </c>
      <c r="BN1071" s="295" t="s">
        <v>760</v>
      </c>
      <c r="BO1071" s="157"/>
      <c r="BP1071" s="138"/>
      <c r="BQ1071" s="123"/>
    </row>
    <row r="1072" spans="53:69">
      <c r="BA1072" s="90" t="str">
        <f t="shared" si="0"/>
        <v>PA04</v>
      </c>
      <c r="BB1072" s="150" t="s">
        <v>303</v>
      </c>
      <c r="BH1072" s="7" t="s">
        <v>308</v>
      </c>
      <c r="BM1072" s="7" t="s">
        <v>307</v>
      </c>
      <c r="BN1072" s="295" t="s">
        <v>761</v>
      </c>
      <c r="BO1072" s="101"/>
      <c r="BP1072" s="138"/>
      <c r="BQ1072" s="123"/>
    </row>
    <row r="1073" spans="53:69">
      <c r="BA1073" s="90" t="str">
        <f t="shared" si="0"/>
        <v>PA05</v>
      </c>
      <c r="BB1073" s="150" t="s">
        <v>306</v>
      </c>
      <c r="BH1073" s="7" t="s">
        <v>312</v>
      </c>
      <c r="BM1073" s="7" t="s">
        <v>311</v>
      </c>
      <c r="BN1073" s="295" t="s">
        <v>762</v>
      </c>
      <c r="BO1073" s="158"/>
      <c r="BP1073" s="141"/>
      <c r="BQ1073" s="121"/>
    </row>
    <row r="1074" spans="53:69">
      <c r="BA1074" s="90" t="str">
        <f t="shared" si="0"/>
        <v>PA06</v>
      </c>
      <c r="BB1074" s="150" t="s">
        <v>310</v>
      </c>
      <c r="BH1074" s="7" t="s">
        <v>314</v>
      </c>
      <c r="BM1074" s="7" t="s">
        <v>313</v>
      </c>
      <c r="BN1074" s="295" t="s">
        <v>763</v>
      </c>
      <c r="BO1074" s="131"/>
      <c r="BP1074" s="141"/>
      <c r="BQ1074" s="123"/>
    </row>
    <row r="1075" spans="53:69">
      <c r="BA1075" s="90" t="str">
        <f t="shared" si="0"/>
        <v>PA07</v>
      </c>
      <c r="BB1075" s="2" t="s">
        <v>302</v>
      </c>
      <c r="BH1075" s="7" t="s">
        <v>317</v>
      </c>
      <c r="BM1075" s="7" t="s">
        <v>316</v>
      </c>
      <c r="BN1075" s="295" t="s">
        <v>764</v>
      </c>
      <c r="BO1075" s="106"/>
      <c r="BP1075" s="141"/>
      <c r="BQ1075" s="124"/>
    </row>
    <row r="1076" spans="53:69">
      <c r="BA1076" s="90" t="str">
        <f t="shared" si="0"/>
        <v>PA08</v>
      </c>
      <c r="BB1076" s="2" t="s">
        <v>315</v>
      </c>
      <c r="BH1076" s="7" t="s">
        <v>319</v>
      </c>
      <c r="BM1076" s="7" t="s">
        <v>318</v>
      </c>
      <c r="BN1076" s="295" t="s">
        <v>765</v>
      </c>
      <c r="BO1076" s="106"/>
      <c r="BP1076" s="141"/>
      <c r="BQ1076" s="124"/>
    </row>
    <row r="1077" spans="53:69">
      <c r="BA1077" s="90" t="str">
        <f t="shared" si="0"/>
        <v>MA10</v>
      </c>
      <c r="BB1077" s="12" t="s">
        <v>320</v>
      </c>
      <c r="BH1077" s="7" t="s">
        <v>322</v>
      </c>
      <c r="BM1077" s="7" t="s">
        <v>321</v>
      </c>
      <c r="BN1077" s="295" t="s">
        <v>766</v>
      </c>
      <c r="BO1077" s="106"/>
      <c r="BP1077" s="141"/>
      <c r="BQ1077" s="121"/>
    </row>
    <row r="1078" spans="53:69">
      <c r="BA1078" s="90" t="str">
        <f t="shared" si="0"/>
        <v>OA11</v>
      </c>
      <c r="BB1078" s="147" t="s">
        <v>323</v>
      </c>
      <c r="BH1078" s="7" t="s">
        <v>325</v>
      </c>
      <c r="BM1078" s="7" t="s">
        <v>324</v>
      </c>
      <c r="BN1078" s="295" t="s">
        <v>767</v>
      </c>
      <c r="BO1078" s="101"/>
      <c r="BP1078" s="141"/>
      <c r="BQ1078" s="121"/>
    </row>
    <row r="1079" spans="53:69">
      <c r="BA1079" s="90" t="str">
        <f t="shared" si="0"/>
        <v>PA09</v>
      </c>
      <c r="BB1079" s="153" t="s">
        <v>255</v>
      </c>
      <c r="BN1079" s="295" t="s">
        <v>768</v>
      </c>
      <c r="BO1079" s="106"/>
      <c r="BP1079" s="141"/>
      <c r="BQ1079" s="121"/>
    </row>
    <row r="1080" spans="53:69">
      <c r="BA1080" s="90" t="str">
        <f t="shared" si="0"/>
        <v>PA14</v>
      </c>
      <c r="BB1080" s="147" t="s">
        <v>241</v>
      </c>
      <c r="BH1080" s="7" t="s">
        <v>327</v>
      </c>
      <c r="BM1080" s="7" t="s">
        <v>326</v>
      </c>
      <c r="BN1080" s="295" t="s">
        <v>769</v>
      </c>
      <c r="BO1080" s="152"/>
      <c r="BP1080" s="141"/>
      <c r="BQ1080" s="123"/>
    </row>
    <row r="1081" spans="53:69">
      <c r="BA1081" s="90" t="str">
        <f t="shared" si="0"/>
        <v>PA15</v>
      </c>
      <c r="BB1081" s="12" t="s">
        <v>328</v>
      </c>
      <c r="BH1081" s="7" t="s">
        <v>330</v>
      </c>
      <c r="BM1081" s="7" t="s">
        <v>329</v>
      </c>
      <c r="BN1081" s="295" t="s">
        <v>770</v>
      </c>
      <c r="BO1081" s="152"/>
      <c r="BP1081" s="141"/>
      <c r="BQ1081" s="121"/>
    </row>
    <row r="1082" spans="53:69">
      <c r="BA1082" s="90" t="str">
        <f t="shared" si="0"/>
        <v>PA16</v>
      </c>
      <c r="BB1082" s="150" t="s">
        <v>331</v>
      </c>
      <c r="BH1082" s="7" t="s">
        <v>333</v>
      </c>
      <c r="BM1082" s="7" t="s">
        <v>332</v>
      </c>
      <c r="BN1082" s="295" t="s">
        <v>771</v>
      </c>
      <c r="BO1082" s="152"/>
      <c r="BP1082" s="141"/>
      <c r="BQ1082" s="121"/>
    </row>
    <row r="1083" spans="53:69">
      <c r="BA1083" s="90" t="str">
        <f t="shared" si="0"/>
        <v>PA17</v>
      </c>
      <c r="BB1083" s="2" t="s">
        <v>275</v>
      </c>
      <c r="BH1083" s="7" t="s">
        <v>335</v>
      </c>
      <c r="BM1083" s="7" t="s">
        <v>334</v>
      </c>
      <c r="BN1083" s="295" t="s">
        <v>772</v>
      </c>
      <c r="BO1083" s="131"/>
      <c r="BP1083" s="141"/>
      <c r="BQ1083" s="121"/>
    </row>
    <row r="1084" spans="53:69">
      <c r="BA1084" s="90" t="str">
        <f t="shared" si="0"/>
        <v>PA18</v>
      </c>
      <c r="BB1084" s="150" t="s">
        <v>337</v>
      </c>
      <c r="BH1084" s="7" t="s">
        <v>339</v>
      </c>
      <c r="BM1084" s="7" t="s">
        <v>338</v>
      </c>
      <c r="BN1084" s="295" t="s">
        <v>773</v>
      </c>
      <c r="BO1084" s="152"/>
      <c r="BP1084" s="141"/>
      <c r="BQ1084" s="121"/>
    </row>
    <row r="1085" spans="53:69">
      <c r="BA1085" s="90" t="str">
        <f t="shared" ref="BA1085:BA1086" si="1">MID(BB1085,1,4)</f>
        <v>PA19</v>
      </c>
      <c r="BB1085" s="2" t="s">
        <v>336</v>
      </c>
      <c r="BH1085" s="7" t="s">
        <v>17</v>
      </c>
      <c r="BM1085" s="7" t="s">
        <v>340</v>
      </c>
      <c r="BN1085" s="295" t="s">
        <v>774</v>
      </c>
      <c r="BO1085" s="152"/>
      <c r="BP1085" s="141"/>
      <c r="BQ1085" s="122"/>
    </row>
    <row r="1086" spans="53:69">
      <c r="BA1086" s="90" t="str">
        <f t="shared" si="1"/>
        <v>PA21</v>
      </c>
      <c r="BB1086" s="155" t="s">
        <v>341</v>
      </c>
      <c r="BH1086" s="7" t="s">
        <v>343</v>
      </c>
      <c r="BM1086" s="7" t="s">
        <v>342</v>
      </c>
      <c r="BN1086" s="295" t="s">
        <v>775</v>
      </c>
      <c r="BO1086" s="152"/>
      <c r="BP1086" s="141"/>
      <c r="BQ1086" s="122"/>
    </row>
    <row r="1087" spans="53:69">
      <c r="BA1087" s="90" t="str">
        <f>MID(BB1087,1,4)</f>
        <v>PA22</v>
      </c>
      <c r="BB1087" s="150" t="s">
        <v>344</v>
      </c>
      <c r="BH1087" s="7" t="s">
        <v>346</v>
      </c>
      <c r="BM1087" s="7" t="s">
        <v>345</v>
      </c>
      <c r="BN1087" s="295" t="s">
        <v>776</v>
      </c>
      <c r="BO1087" s="149"/>
      <c r="BP1087" s="141"/>
      <c r="BQ1087" s="123"/>
    </row>
    <row r="1088" spans="53:69">
      <c r="BA1088" s="90" t="str">
        <f>MID(BB1088,1,4)</f>
        <v>PA23</v>
      </c>
      <c r="BB1088" s="155" t="s">
        <v>347</v>
      </c>
      <c r="BH1088" s="7" t="s">
        <v>349</v>
      </c>
      <c r="BM1088" s="7" t="s">
        <v>348</v>
      </c>
      <c r="BN1088" s="295" t="s">
        <v>777</v>
      </c>
      <c r="BO1088" s="149"/>
      <c r="BP1088" s="141"/>
      <c r="BQ1088" s="122"/>
    </row>
    <row r="1089" spans="53:69">
      <c r="BA1089" s="90" t="str">
        <f>MID(BB1089,1,4)</f>
        <v>PA25</v>
      </c>
      <c r="BB1089" s="295" t="s">
        <v>779</v>
      </c>
      <c r="BC1089" s="159" t="s">
        <v>624</v>
      </c>
      <c r="BD1089" s="99" t="s">
        <v>625</v>
      </c>
      <c r="BH1089" s="7" t="s">
        <v>351</v>
      </c>
      <c r="BM1089" s="7" t="s">
        <v>350</v>
      </c>
      <c r="BN1089" s="295" t="s">
        <v>778</v>
      </c>
      <c r="BO1089" s="152"/>
      <c r="BP1089" s="141"/>
      <c r="BQ1089" s="122"/>
    </row>
    <row r="1090" spans="53:69">
      <c r="BC1090" s="293" t="s">
        <v>630</v>
      </c>
      <c r="BD1090" s="294" t="s">
        <v>780</v>
      </c>
      <c r="BH1090" s="7" t="s">
        <v>353</v>
      </c>
      <c r="BM1090" s="7" t="s">
        <v>352</v>
      </c>
      <c r="BN1090" s="295" t="s">
        <v>781</v>
      </c>
      <c r="BO1090" s="152"/>
      <c r="BP1090" s="141"/>
      <c r="BQ1090" s="122"/>
    </row>
    <row r="1091" spans="53:69">
      <c r="BC1091" s="293" t="s">
        <v>639</v>
      </c>
      <c r="BD1091" s="294" t="s">
        <v>782</v>
      </c>
      <c r="BM1091" s="7" t="s">
        <v>354</v>
      </c>
      <c r="BN1091" s="295" t="s">
        <v>783</v>
      </c>
      <c r="BO1091" s="131"/>
      <c r="BP1091" s="141"/>
      <c r="BQ1091" s="122"/>
    </row>
    <row r="1092" spans="53:69">
      <c r="BC1092" s="293" t="s">
        <v>653</v>
      </c>
      <c r="BD1092" s="296" t="s">
        <v>784</v>
      </c>
      <c r="BN1092" s="295" t="s">
        <v>785</v>
      </c>
      <c r="BO1092" s="152"/>
      <c r="BP1092" s="141"/>
      <c r="BQ1092" s="102"/>
    </row>
    <row r="1093" spans="53:69">
      <c r="BC1093" s="293" t="s">
        <v>680</v>
      </c>
      <c r="BD1093" s="127" t="s">
        <v>199</v>
      </c>
      <c r="BM1093" s="7" t="s">
        <v>355</v>
      </c>
      <c r="BN1093" s="295" t="s">
        <v>786</v>
      </c>
      <c r="BO1093" s="106"/>
      <c r="BP1093" s="141"/>
      <c r="BQ1093" s="102"/>
    </row>
    <row r="1094" spans="53:69">
      <c r="BC1094" s="293" t="s">
        <v>560</v>
      </c>
      <c r="BD1094" s="127" t="s">
        <v>561</v>
      </c>
      <c r="BM1094" s="7" t="s">
        <v>356</v>
      </c>
      <c r="BN1094" s="295" t="s">
        <v>787</v>
      </c>
      <c r="BO1094" s="152"/>
      <c r="BP1094" s="141"/>
      <c r="BQ1094" s="123"/>
    </row>
    <row r="1095" spans="53:69">
      <c r="BC1095" s="293" t="s">
        <v>685</v>
      </c>
      <c r="BD1095" s="127" t="s">
        <v>210</v>
      </c>
      <c r="BM1095" s="7" t="s">
        <v>357</v>
      </c>
      <c r="BN1095" s="295" t="s">
        <v>788</v>
      </c>
      <c r="BO1095" s="131"/>
      <c r="BP1095" s="141"/>
      <c r="BQ1095" s="123"/>
    </row>
    <row r="1096" spans="53:69">
      <c r="BC1096" s="293" t="s">
        <v>687</v>
      </c>
      <c r="BD1096" s="127" t="s">
        <v>82</v>
      </c>
      <c r="BM1096" s="7" t="s">
        <v>359</v>
      </c>
      <c r="BN1096" s="295" t="s">
        <v>789</v>
      </c>
      <c r="BO1096" s="106"/>
      <c r="BP1096" s="141"/>
      <c r="BQ1096" s="123"/>
    </row>
    <row r="1097" spans="53:69">
      <c r="BC1097" s="293" t="s">
        <v>689</v>
      </c>
      <c r="BD1097" s="127" t="s">
        <v>220</v>
      </c>
      <c r="BM1097" s="7" t="s">
        <v>360</v>
      </c>
      <c r="BN1097" s="295" t="s">
        <v>790</v>
      </c>
      <c r="BO1097" s="106"/>
      <c r="BP1097" s="141"/>
      <c r="BQ1097" s="123"/>
    </row>
    <row r="1098" spans="53:69">
      <c r="BC1098" s="293" t="s">
        <v>692</v>
      </c>
      <c r="BD1098" s="127" t="s">
        <v>219</v>
      </c>
      <c r="BM1098" s="7" t="s">
        <v>361</v>
      </c>
      <c r="BN1098" s="295" t="s">
        <v>791</v>
      </c>
      <c r="BO1098" s="139"/>
      <c r="BP1098" s="141"/>
      <c r="BQ1098" s="102"/>
    </row>
    <row r="1099" spans="53:69">
      <c r="BC1099" s="163" t="s">
        <v>695</v>
      </c>
      <c r="BD1099" s="127" t="s">
        <v>229</v>
      </c>
      <c r="BM1099" s="7" t="s">
        <v>362</v>
      </c>
      <c r="BN1099" s="295" t="s">
        <v>792</v>
      </c>
      <c r="BO1099" s="106"/>
      <c r="BP1099" s="141"/>
      <c r="BQ1099" s="121"/>
    </row>
    <row r="1100" spans="53:69">
      <c r="BC1100" s="163" t="s">
        <v>697</v>
      </c>
      <c r="BD1100" s="127" t="s">
        <v>235</v>
      </c>
      <c r="BM1100" s="7" t="s">
        <v>363</v>
      </c>
      <c r="BN1100" s="295" t="s">
        <v>793</v>
      </c>
      <c r="BO1100" s="106"/>
      <c r="BP1100" s="141"/>
      <c r="BQ1100" s="121"/>
    </row>
    <row r="1101" spans="53:69">
      <c r="BC1101" s="163" t="s">
        <v>699</v>
      </c>
      <c r="BD1101" s="127" t="s">
        <v>794</v>
      </c>
      <c r="BM1101" s="7" t="s">
        <v>364</v>
      </c>
      <c r="BN1101" s="295" t="s">
        <v>795</v>
      </c>
      <c r="BO1101" s="106"/>
      <c r="BP1101" s="141"/>
      <c r="BQ1101" s="121"/>
    </row>
    <row r="1102" spans="53:69">
      <c r="BC1102" s="163" t="s">
        <v>702</v>
      </c>
      <c r="BD1102" s="127" t="s">
        <v>246</v>
      </c>
      <c r="BM1102" s="7" t="s">
        <v>365</v>
      </c>
      <c r="BN1102" s="295" t="s">
        <v>795</v>
      </c>
      <c r="BO1102" s="106"/>
      <c r="BP1102" s="141"/>
      <c r="BQ1102" s="102"/>
    </row>
    <row r="1103" spans="53:69">
      <c r="BC1103" s="163" t="s">
        <v>704</v>
      </c>
      <c r="BD1103" s="127" t="s">
        <v>250</v>
      </c>
      <c r="BM1103" s="7" t="s">
        <v>367</v>
      </c>
      <c r="BN1103" s="295" t="s">
        <v>796</v>
      </c>
      <c r="BO1103" s="106"/>
      <c r="BP1103" s="141"/>
      <c r="BQ1103" s="121"/>
    </row>
    <row r="1104" spans="53:69">
      <c r="BC1104" s="163" t="s">
        <v>706</v>
      </c>
      <c r="BD1104" s="127" t="s">
        <v>797</v>
      </c>
      <c r="BM1104" s="7" t="s">
        <v>368</v>
      </c>
      <c r="BN1104" s="295" t="s">
        <v>798</v>
      </c>
      <c r="BO1104" s="106"/>
      <c r="BP1104" s="141"/>
      <c r="BQ1104" s="102"/>
    </row>
    <row r="1105" spans="55:69">
      <c r="BC1105" s="163" t="s">
        <v>710</v>
      </c>
      <c r="BD1105" s="127" t="s">
        <v>256</v>
      </c>
      <c r="BM1105" s="7" t="s">
        <v>369</v>
      </c>
      <c r="BN1105" s="295" t="s">
        <v>799</v>
      </c>
      <c r="BO1105" s="106"/>
      <c r="BP1105" s="141"/>
      <c r="BQ1105" s="102"/>
    </row>
    <row r="1106" spans="55:69">
      <c r="BC1106" s="163" t="s">
        <v>712</v>
      </c>
      <c r="BD1106" s="127" t="s">
        <v>261</v>
      </c>
      <c r="BM1106" s="7" t="s">
        <v>370</v>
      </c>
      <c r="BN1106" s="295" t="s">
        <v>800</v>
      </c>
      <c r="BO1106" s="106"/>
      <c r="BP1106" s="141"/>
      <c r="BQ1106" s="102"/>
    </row>
    <row r="1107" spans="55:69">
      <c r="BC1107" s="137" t="s">
        <v>714</v>
      </c>
      <c r="BD1107" s="127" t="s">
        <v>254</v>
      </c>
      <c r="BM1107" s="7" t="s">
        <v>371</v>
      </c>
      <c r="BN1107" s="295" t="s">
        <v>801</v>
      </c>
      <c r="BO1107" s="131"/>
      <c r="BP1107" s="141"/>
      <c r="BQ1107" s="102"/>
    </row>
    <row r="1108" spans="55:69">
      <c r="BC1108" s="137" t="s">
        <v>717</v>
      </c>
      <c r="BD1108" s="127" t="s">
        <v>269</v>
      </c>
      <c r="BM1108" s="7" t="s">
        <v>372</v>
      </c>
      <c r="BN1108" s="295" t="s">
        <v>802</v>
      </c>
      <c r="BO1108" s="131"/>
      <c r="BP1108" s="154"/>
      <c r="BQ1108" s="123"/>
    </row>
    <row r="1109" spans="55:69">
      <c r="BC1109" s="137" t="s">
        <v>719</v>
      </c>
      <c r="BD1109" s="127" t="s">
        <v>274</v>
      </c>
      <c r="BM1109" s="7" t="s">
        <v>373</v>
      </c>
      <c r="BN1109" s="295" t="s">
        <v>803</v>
      </c>
      <c r="BO1109" s="131"/>
      <c r="BP1109" s="141"/>
      <c r="BQ1109" s="123"/>
    </row>
    <row r="1110" spans="55:69">
      <c r="BC1110" s="137" t="s">
        <v>721</v>
      </c>
      <c r="BD1110" s="127" t="s">
        <v>279</v>
      </c>
      <c r="BM1110" s="7" t="s">
        <v>374</v>
      </c>
      <c r="BN1110" s="295" t="s">
        <v>804</v>
      </c>
      <c r="BO1110" s="152"/>
      <c r="BP1110" s="154"/>
      <c r="BQ1110" s="123"/>
    </row>
    <row r="1111" spans="55:69">
      <c r="BC1111" s="137" t="s">
        <v>724</v>
      </c>
      <c r="BD1111" s="127" t="s">
        <v>805</v>
      </c>
      <c r="BM1111" s="7" t="s">
        <v>375</v>
      </c>
      <c r="BN1111" s="295" t="s">
        <v>806</v>
      </c>
      <c r="BO1111" s="152"/>
      <c r="BP1111" s="138"/>
      <c r="BQ1111" s="102"/>
    </row>
    <row r="1112" spans="55:69">
      <c r="BC1112" s="137" t="s">
        <v>726</v>
      </c>
      <c r="BD1112" s="127" t="s">
        <v>285</v>
      </c>
      <c r="BM1112" s="7" t="s">
        <v>376</v>
      </c>
      <c r="BN1112" s="295" t="s">
        <v>807</v>
      </c>
      <c r="BO1112" s="130"/>
      <c r="BP1112" s="138"/>
      <c r="BQ1112" s="124"/>
    </row>
    <row r="1113" spans="55:69">
      <c r="BC1113" s="137" t="s">
        <v>729</v>
      </c>
      <c r="BD1113" s="127" t="s">
        <v>808</v>
      </c>
      <c r="BE1113" s="164" t="s">
        <v>57</v>
      </c>
      <c r="BM1113" s="7" t="s">
        <v>377</v>
      </c>
      <c r="BN1113" s="295" t="s">
        <v>809</v>
      </c>
      <c r="BO1113" s="152"/>
      <c r="BP1113" s="138"/>
      <c r="BQ1113" s="124"/>
    </row>
    <row r="1114" spans="55:69">
      <c r="BC1114" s="137" t="s">
        <v>733</v>
      </c>
      <c r="BD1114" s="127" t="s">
        <v>810</v>
      </c>
      <c r="BE1114" s="164" t="s">
        <v>110</v>
      </c>
      <c r="BM1114" s="7" t="s">
        <v>378</v>
      </c>
      <c r="BN1114" s="295" t="s">
        <v>811</v>
      </c>
      <c r="BO1114" s="149"/>
      <c r="BP1114" s="8"/>
    </row>
    <row r="1115" spans="55:69">
      <c r="BC1115" s="137" t="s">
        <v>738</v>
      </c>
      <c r="BD1115" s="127" t="s">
        <v>812</v>
      </c>
      <c r="BE1115" s="164" t="s">
        <v>57</v>
      </c>
      <c r="BM1115" s="7" t="s">
        <v>379</v>
      </c>
      <c r="BN1115" s="295" t="s">
        <v>813</v>
      </c>
      <c r="BO1115" s="152"/>
      <c r="BP1115" s="8"/>
    </row>
    <row r="1116" spans="55:69">
      <c r="BC1116" s="137" t="s">
        <v>742</v>
      </c>
      <c r="BD1116" s="127" t="s">
        <v>814</v>
      </c>
      <c r="BE1116" s="164" t="s">
        <v>57</v>
      </c>
      <c r="BM1116" s="7" t="s">
        <v>381</v>
      </c>
      <c r="BN1116" s="295" t="s">
        <v>815</v>
      </c>
      <c r="BO1116" s="152"/>
      <c r="BP1116" s="8"/>
    </row>
    <row r="1117" spans="55:69">
      <c r="BC1117" s="137" t="s">
        <v>746</v>
      </c>
      <c r="BD1117" s="151" t="s">
        <v>816</v>
      </c>
      <c r="BE1117" s="151" t="s">
        <v>747</v>
      </c>
      <c r="BM1117" s="7" t="s">
        <v>382</v>
      </c>
      <c r="BN1117" s="295" t="s">
        <v>817</v>
      </c>
      <c r="BO1117" s="130"/>
      <c r="BP1117" s="8"/>
    </row>
    <row r="1118" spans="55:69" ht="15.75" thickBot="1">
      <c r="BM1118" s="7" t="s">
        <v>383</v>
      </c>
      <c r="BN1118" s="295" t="s">
        <v>818</v>
      </c>
      <c r="BO1118" s="152"/>
      <c r="BP1118" s="8"/>
    </row>
    <row r="1119" spans="55:69">
      <c r="BC1119" s="554" t="s">
        <v>625</v>
      </c>
      <c r="BD1119" s="555"/>
      <c r="BE1119" s="98" t="s">
        <v>819</v>
      </c>
      <c r="BM1119" s="7" t="s">
        <v>384</v>
      </c>
      <c r="BN1119" s="295" t="s">
        <v>820</v>
      </c>
      <c r="BO1119" s="152"/>
      <c r="BP1119" s="8"/>
    </row>
    <row r="1120" spans="55:69">
      <c r="BC1120" s="293" t="s">
        <v>821</v>
      </c>
      <c r="BD1120" s="294" t="s">
        <v>822</v>
      </c>
      <c r="BE1120" s="104" t="s">
        <v>632</v>
      </c>
      <c r="BM1120" s="7" t="s">
        <v>385</v>
      </c>
      <c r="BN1120" s="295" t="s">
        <v>823</v>
      </c>
      <c r="BO1120" s="130"/>
      <c r="BP1120" s="8"/>
    </row>
    <row r="1121" spans="55:68">
      <c r="BC1121" s="293" t="s">
        <v>821</v>
      </c>
      <c r="BD1121" s="294" t="s">
        <v>822</v>
      </c>
      <c r="BE1121" s="104" t="s">
        <v>635</v>
      </c>
      <c r="BM1121" s="7" t="s">
        <v>386</v>
      </c>
      <c r="BN1121" s="295" t="s">
        <v>824</v>
      </c>
      <c r="BO1121" s="130"/>
      <c r="BP1121" s="8"/>
    </row>
    <row r="1122" spans="55:68">
      <c r="BC1122" s="293" t="s">
        <v>825</v>
      </c>
      <c r="BD1122" s="294" t="s">
        <v>640</v>
      </c>
      <c r="BE1122" s="109" t="s">
        <v>641</v>
      </c>
      <c r="BM1122" s="7" t="s">
        <v>387</v>
      </c>
      <c r="BN1122" s="295" t="s">
        <v>826</v>
      </c>
      <c r="BO1122" s="101"/>
      <c r="BP1122" s="8"/>
    </row>
    <row r="1123" spans="55:68" ht="15.75">
      <c r="BC1123" s="293" t="s">
        <v>825</v>
      </c>
      <c r="BD1123" s="294" t="s">
        <v>640</v>
      </c>
      <c r="BE1123" s="110" t="s">
        <v>644</v>
      </c>
      <c r="BM1123" s="7" t="s">
        <v>388</v>
      </c>
      <c r="BN1123" s="295" t="s">
        <v>827</v>
      </c>
      <c r="BO1123" s="101"/>
      <c r="BP1123" s="8"/>
    </row>
    <row r="1124" spans="55:68" ht="15.75">
      <c r="BC1124" s="293" t="s">
        <v>825</v>
      </c>
      <c r="BD1124" s="294" t="s">
        <v>640</v>
      </c>
      <c r="BE1124" s="110" t="s">
        <v>647</v>
      </c>
      <c r="BM1124" s="7" t="s">
        <v>389</v>
      </c>
      <c r="BN1124" s="295" t="s">
        <v>828</v>
      </c>
      <c r="BO1124" s="101"/>
      <c r="BP1124" s="8"/>
    </row>
    <row r="1125" spans="55:68" ht="15.75">
      <c r="BC1125" s="293" t="s">
        <v>825</v>
      </c>
      <c r="BD1125" s="294" t="s">
        <v>640</v>
      </c>
      <c r="BE1125" s="112" t="s">
        <v>650</v>
      </c>
      <c r="BM1125" s="7" t="s">
        <v>390</v>
      </c>
      <c r="BN1125" s="295" t="s">
        <v>829</v>
      </c>
      <c r="BO1125" s="101"/>
      <c r="BP1125" s="8"/>
    </row>
    <row r="1126" spans="55:68">
      <c r="BC1126" s="293" t="s">
        <v>830</v>
      </c>
      <c r="BD1126" s="296" t="s">
        <v>831</v>
      </c>
      <c r="BE1126" s="114" t="s">
        <v>655</v>
      </c>
      <c r="BM1126" s="7" t="s">
        <v>391</v>
      </c>
      <c r="BN1126" s="295" t="s">
        <v>832</v>
      </c>
      <c r="BO1126" s="165"/>
      <c r="BP1126" s="8"/>
    </row>
    <row r="1127" spans="55:68">
      <c r="BC1127" s="293" t="s">
        <v>830</v>
      </c>
      <c r="BD1127" s="296" t="s">
        <v>831</v>
      </c>
      <c r="BE1127" s="114" t="s">
        <v>658</v>
      </c>
      <c r="BM1127" s="7" t="s">
        <v>393</v>
      </c>
      <c r="BN1127" s="295" t="s">
        <v>833</v>
      </c>
      <c r="BO1127" s="165"/>
      <c r="BP1127" s="8"/>
    </row>
    <row r="1128" spans="55:68" ht="15.75">
      <c r="BC1128" s="293" t="s">
        <v>830</v>
      </c>
      <c r="BD1128" s="296" t="s">
        <v>831</v>
      </c>
      <c r="BE1128" s="116" t="s">
        <v>662</v>
      </c>
      <c r="BM1128" s="7" t="s">
        <v>395</v>
      </c>
      <c r="BN1128" s="295" t="s">
        <v>834</v>
      </c>
      <c r="BO1128" s="165"/>
      <c r="BP1128" s="8"/>
    </row>
    <row r="1129" spans="55:68" ht="15.75">
      <c r="BC1129" s="293" t="s">
        <v>830</v>
      </c>
      <c r="BD1129" s="296" t="s">
        <v>831</v>
      </c>
      <c r="BE1129" s="112" t="s">
        <v>664</v>
      </c>
      <c r="BM1129" s="7" t="s">
        <v>397</v>
      </c>
      <c r="BN1129" s="295" t="s">
        <v>835</v>
      </c>
      <c r="BO1129" s="165"/>
      <c r="BP1129" s="8"/>
    </row>
    <row r="1130" spans="55:68" ht="15.75">
      <c r="BC1130" s="293" t="s">
        <v>830</v>
      </c>
      <c r="BD1130" s="296" t="s">
        <v>831</v>
      </c>
      <c r="BE1130" s="112" t="s">
        <v>667</v>
      </c>
      <c r="BM1130" s="7" t="s">
        <v>399</v>
      </c>
      <c r="BN1130" s="295" t="s">
        <v>836</v>
      </c>
      <c r="BO1130" s="165"/>
      <c r="BP1130" s="8"/>
    </row>
    <row r="1131" spans="55:68" ht="15.75">
      <c r="BC1131" s="293" t="s">
        <v>830</v>
      </c>
      <c r="BD1131" s="296" t="s">
        <v>831</v>
      </c>
      <c r="BE1131" s="112" t="s">
        <v>670</v>
      </c>
      <c r="BM1131" s="7" t="s">
        <v>400</v>
      </c>
      <c r="BN1131" s="295" t="s">
        <v>837</v>
      </c>
      <c r="BO1131" s="165"/>
      <c r="BP1131" s="8"/>
    </row>
    <row r="1132" spans="55:68" ht="31.5">
      <c r="BC1132" s="293" t="s">
        <v>830</v>
      </c>
      <c r="BD1132" s="296" t="s">
        <v>831</v>
      </c>
      <c r="BE1132" s="112" t="s">
        <v>673</v>
      </c>
      <c r="BM1132" s="7" t="s">
        <v>401</v>
      </c>
      <c r="BN1132" s="295" t="s">
        <v>838</v>
      </c>
      <c r="BO1132" s="165"/>
      <c r="BP1132" s="8"/>
    </row>
    <row r="1133" spans="55:68" ht="15.75">
      <c r="BC1133" s="293" t="s">
        <v>830</v>
      </c>
      <c r="BD1133" s="296" t="s">
        <v>831</v>
      </c>
      <c r="BE1133" s="112" t="s">
        <v>676</v>
      </c>
      <c r="BM1133" s="7" t="s">
        <v>402</v>
      </c>
      <c r="BN1133" s="295" t="s">
        <v>839</v>
      </c>
      <c r="BO1133" s="165"/>
      <c r="BP1133" s="8"/>
    </row>
    <row r="1134" spans="55:68" ht="31.5">
      <c r="BC1134" s="293" t="s">
        <v>830</v>
      </c>
      <c r="BD1134" s="296" t="s">
        <v>831</v>
      </c>
      <c r="BE1134" s="112" t="s">
        <v>678</v>
      </c>
      <c r="BM1134" s="7" t="s">
        <v>403</v>
      </c>
      <c r="BN1134" s="295" t="s">
        <v>840</v>
      </c>
      <c r="BO1134" s="101"/>
      <c r="BP1134" s="8"/>
    </row>
    <row r="1135" spans="55:68">
      <c r="BC1135" s="293" t="s">
        <v>841</v>
      </c>
      <c r="BD1135" s="127" t="s">
        <v>627</v>
      </c>
      <c r="BE1135" s="127" t="s">
        <v>627</v>
      </c>
      <c r="BM1135" s="7" t="s">
        <v>5</v>
      </c>
      <c r="BN1135" s="295" t="s">
        <v>842</v>
      </c>
      <c r="BO1135" s="152"/>
      <c r="BP1135" s="8"/>
    </row>
    <row r="1136" spans="55:68" ht="15.75">
      <c r="BC1136" s="293" t="s">
        <v>843</v>
      </c>
      <c r="BD1136" s="127" t="s">
        <v>561</v>
      </c>
      <c r="BE1136" s="166" t="s">
        <v>563</v>
      </c>
      <c r="BN1136" s="295" t="s">
        <v>844</v>
      </c>
      <c r="BO1136" s="167"/>
      <c r="BP1136" s="8"/>
    </row>
    <row r="1137" spans="55:68" ht="15.75">
      <c r="BC1137" s="293" t="s">
        <v>845</v>
      </c>
      <c r="BD1137" s="127" t="s">
        <v>210</v>
      </c>
      <c r="BE1137" s="166" t="s">
        <v>57</v>
      </c>
      <c r="BN1137" s="295" t="s">
        <v>846</v>
      </c>
      <c r="BO1137" s="168"/>
      <c r="BP1137" s="8"/>
    </row>
    <row r="1138" spans="55:68" ht="15.75">
      <c r="BC1138" s="293" t="s">
        <v>847</v>
      </c>
      <c r="BD1138" s="127" t="s">
        <v>82</v>
      </c>
      <c r="BE1138" s="166" t="s">
        <v>68</v>
      </c>
      <c r="BN1138" s="295" t="s">
        <v>848</v>
      </c>
      <c r="BO1138" s="169"/>
      <c r="BP1138" s="8"/>
    </row>
    <row r="1139" spans="55:68" ht="15.75">
      <c r="BC1139" s="293" t="s">
        <v>849</v>
      </c>
      <c r="BD1139" s="127" t="s">
        <v>220</v>
      </c>
      <c r="BE1139" s="166" t="s">
        <v>77</v>
      </c>
      <c r="BN1139" s="295" t="s">
        <v>850</v>
      </c>
      <c r="BO1139" s="169"/>
      <c r="BP1139" s="8"/>
    </row>
    <row r="1140" spans="55:68" ht="15.75">
      <c r="BC1140" s="293" t="s">
        <v>851</v>
      </c>
      <c r="BD1140" s="127" t="s">
        <v>693</v>
      </c>
      <c r="BE1140" s="166" t="s">
        <v>85</v>
      </c>
      <c r="BN1140" s="295" t="s">
        <v>852</v>
      </c>
      <c r="BO1140" s="168"/>
      <c r="BP1140" s="8"/>
    </row>
    <row r="1141" spans="55:68" ht="15.75">
      <c r="BC1141" s="163">
        <v>10</v>
      </c>
      <c r="BD1141" s="127" t="s">
        <v>229</v>
      </c>
      <c r="BE1141" s="166" t="s">
        <v>93</v>
      </c>
      <c r="BN1141" s="295" t="s">
        <v>853</v>
      </c>
      <c r="BO1141" s="105"/>
      <c r="BP1141" s="8"/>
    </row>
    <row r="1142" spans="55:68" ht="15.75">
      <c r="BC1142" s="163">
        <v>10</v>
      </c>
      <c r="BD1142" s="127" t="s">
        <v>229</v>
      </c>
      <c r="BE1142" s="166" t="s">
        <v>854</v>
      </c>
      <c r="BN1142" s="295" t="s">
        <v>855</v>
      </c>
      <c r="BO1142" s="169"/>
      <c r="BP1142" s="8"/>
    </row>
    <row r="1143" spans="55:68" ht="15.75">
      <c r="BC1143" s="163">
        <v>11</v>
      </c>
      <c r="BD1143" s="127" t="s">
        <v>235</v>
      </c>
      <c r="BE1143" s="166" t="s">
        <v>100</v>
      </c>
      <c r="BN1143" s="295" t="s">
        <v>856</v>
      </c>
      <c r="BO1143" s="105"/>
      <c r="BP1143" s="8"/>
    </row>
    <row r="1144" spans="55:68" ht="15.75">
      <c r="BC1144" s="163">
        <v>11</v>
      </c>
      <c r="BD1144" s="127" t="s">
        <v>235</v>
      </c>
      <c r="BE1144" s="166" t="s">
        <v>857</v>
      </c>
      <c r="BN1144" s="295" t="s">
        <v>858</v>
      </c>
      <c r="BO1144" s="105"/>
      <c r="BP1144" s="8"/>
    </row>
    <row r="1145" spans="55:68" ht="15.75">
      <c r="BC1145" s="163">
        <v>12</v>
      </c>
      <c r="BD1145" s="127" t="s">
        <v>859</v>
      </c>
      <c r="BE1145" s="166" t="s">
        <v>659</v>
      </c>
      <c r="BN1145" s="295" t="s">
        <v>860</v>
      </c>
      <c r="BO1145" s="101"/>
      <c r="BP1145" s="8"/>
    </row>
    <row r="1146" spans="55:68" ht="15.75">
      <c r="BC1146" s="163">
        <v>12</v>
      </c>
      <c r="BD1146" s="127" t="s">
        <v>859</v>
      </c>
      <c r="BE1146" s="166" t="s">
        <v>563</v>
      </c>
      <c r="BN1146" s="295" t="s">
        <v>861</v>
      </c>
      <c r="BO1146" s="130"/>
      <c r="BP1146" s="8"/>
    </row>
    <row r="1147" spans="55:68" ht="15.75">
      <c r="BC1147" s="163">
        <v>12</v>
      </c>
      <c r="BD1147" s="127" t="s">
        <v>859</v>
      </c>
      <c r="BE1147" s="166" t="s">
        <v>862</v>
      </c>
      <c r="BN1147" s="295" t="s">
        <v>863</v>
      </c>
      <c r="BO1147" s="130"/>
      <c r="BP1147" s="8"/>
    </row>
    <row r="1148" spans="55:68">
      <c r="BC1148" s="163">
        <v>13</v>
      </c>
      <c r="BD1148" s="127" t="s">
        <v>246</v>
      </c>
      <c r="BE1148" s="127" t="s">
        <v>110</v>
      </c>
      <c r="BN1148" s="295" t="s">
        <v>864</v>
      </c>
      <c r="BO1148" s="130"/>
      <c r="BP1148" s="8"/>
    </row>
    <row r="1149" spans="55:68">
      <c r="BC1149" s="163">
        <v>14</v>
      </c>
      <c r="BD1149" s="127" t="s">
        <v>250</v>
      </c>
      <c r="BE1149" s="127" t="s">
        <v>115</v>
      </c>
      <c r="BN1149" s="295" t="s">
        <v>865</v>
      </c>
      <c r="BO1149" s="130"/>
      <c r="BP1149" s="8"/>
    </row>
    <row r="1150" spans="55:68">
      <c r="BC1150" s="163">
        <v>15</v>
      </c>
      <c r="BD1150" s="127" t="s">
        <v>707</v>
      </c>
      <c r="BE1150" s="127" t="s">
        <v>120</v>
      </c>
      <c r="BN1150" s="295" t="s">
        <v>866</v>
      </c>
      <c r="BO1150" s="130"/>
      <c r="BP1150" s="8"/>
    </row>
    <row r="1151" spans="55:68">
      <c r="BC1151" s="163">
        <v>16</v>
      </c>
      <c r="BD1151" s="127" t="s">
        <v>125</v>
      </c>
      <c r="BE1151" s="127" t="s">
        <v>125</v>
      </c>
      <c r="BN1151" s="295" t="s">
        <v>867</v>
      </c>
      <c r="BO1151" s="130"/>
      <c r="BP1151" s="8"/>
    </row>
    <row r="1152" spans="55:68">
      <c r="BC1152" s="163">
        <v>17</v>
      </c>
      <c r="BD1152" s="127" t="s">
        <v>261</v>
      </c>
      <c r="BE1152" s="170" t="s">
        <v>131</v>
      </c>
      <c r="BN1152" s="295" t="s">
        <v>868</v>
      </c>
      <c r="BO1152" s="106"/>
      <c r="BP1152" s="8"/>
    </row>
    <row r="1153" spans="55:68">
      <c r="BC1153" s="163">
        <v>18</v>
      </c>
      <c r="BD1153" s="127" t="s">
        <v>715</v>
      </c>
      <c r="BE1153" s="170" t="s">
        <v>409</v>
      </c>
      <c r="BN1153" s="295" t="s">
        <v>869</v>
      </c>
      <c r="BO1153" s="106"/>
      <c r="BP1153" s="8"/>
    </row>
    <row r="1154" spans="55:68">
      <c r="BC1154" s="163">
        <v>19</v>
      </c>
      <c r="BD1154" s="127" t="s">
        <v>269</v>
      </c>
      <c r="BE1154" s="127" t="s">
        <v>141</v>
      </c>
      <c r="BN1154" s="295" t="s">
        <v>870</v>
      </c>
      <c r="BO1154" s="106"/>
      <c r="BP1154" s="8"/>
    </row>
    <row r="1155" spans="55:68">
      <c r="BC1155" s="163">
        <v>20</v>
      </c>
      <c r="BD1155" s="127" t="s">
        <v>274</v>
      </c>
      <c r="BE1155" s="127" t="s">
        <v>146</v>
      </c>
      <c r="BN1155" s="295" t="s">
        <v>871</v>
      </c>
      <c r="BO1155" s="130"/>
      <c r="BP1155" s="8"/>
    </row>
    <row r="1156" spans="55:68">
      <c r="BC1156" s="163">
        <v>21</v>
      </c>
      <c r="BD1156" s="127" t="s">
        <v>722</v>
      </c>
      <c r="BE1156" s="127" t="s">
        <v>152</v>
      </c>
      <c r="BN1156" s="295" t="s">
        <v>871</v>
      </c>
      <c r="BO1156" s="152"/>
      <c r="BP1156" s="8"/>
    </row>
    <row r="1157" spans="55:68">
      <c r="BC1157" s="163">
        <v>21</v>
      </c>
      <c r="BD1157" s="127" t="s">
        <v>722</v>
      </c>
      <c r="BE1157" s="127" t="s">
        <v>872</v>
      </c>
      <c r="BN1157" s="295" t="s">
        <v>873</v>
      </c>
      <c r="BO1157" s="130"/>
      <c r="BP1157" s="8"/>
    </row>
    <row r="1158" spans="55:68">
      <c r="BC1158" s="163" t="s">
        <v>724</v>
      </c>
      <c r="BD1158" s="127" t="s">
        <v>874</v>
      </c>
      <c r="BE1158" s="127" t="s">
        <v>157</v>
      </c>
      <c r="BN1158" s="295" t="s">
        <v>875</v>
      </c>
      <c r="BO1158" s="131"/>
      <c r="BP1158" s="8"/>
    </row>
    <row r="1159" spans="55:68">
      <c r="BC1159" s="163">
        <v>23</v>
      </c>
      <c r="BD1159" s="127" t="s">
        <v>285</v>
      </c>
      <c r="BE1159" s="127" t="s">
        <v>163</v>
      </c>
      <c r="BN1159" s="295" t="s">
        <v>876</v>
      </c>
      <c r="BO1159" s="105"/>
      <c r="BP1159" s="8"/>
    </row>
    <row r="1160" spans="55:68">
      <c r="BC1160" s="163" t="s">
        <v>729</v>
      </c>
      <c r="BD1160" s="127" t="s">
        <v>808</v>
      </c>
      <c r="BE1160" s="164" t="s">
        <v>57</v>
      </c>
      <c r="BN1160" s="295" t="s">
        <v>877</v>
      </c>
      <c r="BO1160" s="105"/>
      <c r="BP1160" s="8"/>
    </row>
    <row r="1161" spans="55:68">
      <c r="BC1161" s="163" t="s">
        <v>733</v>
      </c>
      <c r="BD1161" s="127" t="s">
        <v>810</v>
      </c>
      <c r="BE1161" s="164" t="s">
        <v>110</v>
      </c>
      <c r="BN1161" s="295" t="s">
        <v>878</v>
      </c>
      <c r="BO1161" s="105"/>
      <c r="BP1161" s="8"/>
    </row>
    <row r="1162" spans="55:68">
      <c r="BC1162" s="163" t="s">
        <v>738</v>
      </c>
      <c r="BD1162" s="127" t="s">
        <v>812</v>
      </c>
      <c r="BE1162" s="164" t="s">
        <v>57</v>
      </c>
      <c r="BN1162" s="295" t="s">
        <v>879</v>
      </c>
      <c r="BO1162" s="158"/>
      <c r="BP1162" s="8"/>
    </row>
    <row r="1163" spans="55:68">
      <c r="BC1163" s="163" t="s">
        <v>742</v>
      </c>
      <c r="BD1163" s="127" t="s">
        <v>814</v>
      </c>
      <c r="BE1163" s="164" t="s">
        <v>57</v>
      </c>
      <c r="BN1163" s="295" t="s">
        <v>880</v>
      </c>
      <c r="BO1163" s="105"/>
      <c r="BP1163" s="8"/>
    </row>
    <row r="1164" spans="55:68">
      <c r="BC1164" s="171" t="s">
        <v>746</v>
      </c>
      <c r="BD1164" s="151" t="s">
        <v>816</v>
      </c>
      <c r="BE1164" s="151" t="s">
        <v>747</v>
      </c>
      <c r="BN1164" s="295" t="s">
        <v>881</v>
      </c>
      <c r="BO1164" s="105"/>
      <c r="BP1164" s="8"/>
    </row>
    <row r="1165" spans="55:68">
      <c r="BN1165" s="295" t="s">
        <v>882</v>
      </c>
      <c r="BO1165" s="105"/>
      <c r="BP1165" s="8"/>
    </row>
    <row r="1166" spans="55:68">
      <c r="BN1166" s="295" t="s">
        <v>883</v>
      </c>
      <c r="BO1166" s="131"/>
      <c r="BP1166" s="8"/>
    </row>
    <row r="1167" spans="55:68">
      <c r="BN1167" s="295" t="s">
        <v>884</v>
      </c>
      <c r="BO1167" s="152"/>
      <c r="BP1167" s="8"/>
    </row>
    <row r="1168" spans="55:68">
      <c r="BN1168" s="295" t="s">
        <v>885</v>
      </c>
      <c r="BO1168" s="152"/>
      <c r="BP1168" s="8"/>
    </row>
    <row r="1169" spans="66:68">
      <c r="BN1169" s="295" t="s">
        <v>886</v>
      </c>
      <c r="BO1169" s="152"/>
      <c r="BP1169" s="8"/>
    </row>
    <row r="1170" spans="66:68">
      <c r="BN1170" s="295" t="s">
        <v>887</v>
      </c>
      <c r="BO1170" s="106"/>
      <c r="BP1170" s="8"/>
    </row>
    <row r="1171" spans="66:68">
      <c r="BN1171" s="295" t="s">
        <v>888</v>
      </c>
      <c r="BO1171" s="106"/>
      <c r="BP1171" s="8"/>
    </row>
    <row r="1172" spans="66:68">
      <c r="BN1172" s="295" t="s">
        <v>889</v>
      </c>
      <c r="BO1172" s="106"/>
      <c r="BP1172" s="8"/>
    </row>
    <row r="1173" spans="66:68">
      <c r="BN1173" s="295" t="s">
        <v>890</v>
      </c>
      <c r="BO1173" s="106"/>
      <c r="BP1173" s="8"/>
    </row>
    <row r="1174" spans="66:68">
      <c r="BN1174" s="295" t="s">
        <v>890</v>
      </c>
      <c r="BO1174" s="106"/>
      <c r="BP1174" s="8"/>
    </row>
    <row r="1175" spans="66:68">
      <c r="BN1175" s="295" t="s">
        <v>891</v>
      </c>
      <c r="BO1175" s="106"/>
      <c r="BP1175" s="8"/>
    </row>
    <row r="1176" spans="66:68">
      <c r="BN1176" s="295" t="s">
        <v>892</v>
      </c>
      <c r="BO1176" s="106"/>
      <c r="BP1176" s="8"/>
    </row>
    <row r="1177" spans="66:68">
      <c r="BN1177" s="295" t="s">
        <v>893</v>
      </c>
      <c r="BO1177" s="172"/>
      <c r="BP1177" s="8"/>
    </row>
    <row r="1178" spans="66:68">
      <c r="BN1178" s="295" t="s">
        <v>894</v>
      </c>
      <c r="BO1178" s="173"/>
      <c r="BP1178" s="8"/>
    </row>
    <row r="1179" spans="66:68">
      <c r="BN1179" s="295" t="s">
        <v>894</v>
      </c>
      <c r="BO1179" s="172"/>
      <c r="BP1179" s="8"/>
    </row>
    <row r="1180" spans="66:68">
      <c r="BN1180" s="295" t="s">
        <v>895</v>
      </c>
      <c r="BO1180" s="173"/>
      <c r="BP1180" s="8"/>
    </row>
    <row r="1181" spans="66:68">
      <c r="BN1181" s="295" t="s">
        <v>896</v>
      </c>
      <c r="BO1181" s="172"/>
      <c r="BP1181" s="8"/>
    </row>
    <row r="1182" spans="66:68">
      <c r="BN1182" s="295" t="s">
        <v>896</v>
      </c>
      <c r="BO1182" s="172"/>
      <c r="BP1182" s="8"/>
    </row>
    <row r="1183" spans="66:68">
      <c r="BN1183" s="295" t="s">
        <v>897</v>
      </c>
      <c r="BO1183" s="173"/>
      <c r="BP1183" s="8"/>
    </row>
    <row r="1184" spans="66:68">
      <c r="BN1184" s="295" t="s">
        <v>898</v>
      </c>
      <c r="BO1184" s="172"/>
      <c r="BP1184" s="8"/>
    </row>
    <row r="1185" spans="66:68">
      <c r="BN1185" s="295" t="s">
        <v>899</v>
      </c>
      <c r="BO1185" s="174"/>
      <c r="BP1185" s="8"/>
    </row>
    <row r="1186" spans="66:68">
      <c r="BN1186" s="295" t="s">
        <v>900</v>
      </c>
      <c r="BO1186" s="174"/>
      <c r="BP1186" s="8"/>
    </row>
    <row r="1187" spans="66:68">
      <c r="BN1187" s="295" t="s">
        <v>901</v>
      </c>
      <c r="BO1187" s="174"/>
      <c r="BP1187" s="8"/>
    </row>
    <row r="1188" spans="66:68">
      <c r="BN1188" s="295" t="s">
        <v>902</v>
      </c>
      <c r="BO1188" s="174"/>
      <c r="BP1188" s="8"/>
    </row>
    <row r="1189" spans="66:68">
      <c r="BN1189" s="295" t="s">
        <v>903</v>
      </c>
      <c r="BO1189" s="174"/>
      <c r="BP1189" s="8"/>
    </row>
    <row r="1190" spans="66:68">
      <c r="BN1190" s="295" t="s">
        <v>904</v>
      </c>
      <c r="BO1190" s="175"/>
      <c r="BP1190" s="8"/>
    </row>
    <row r="1191" spans="66:68">
      <c r="BN1191" s="295" t="s">
        <v>905</v>
      </c>
      <c r="BO1191" s="106"/>
      <c r="BP1191" s="8"/>
    </row>
    <row r="1192" spans="66:68">
      <c r="BN1192" s="295" t="s">
        <v>906</v>
      </c>
      <c r="BO1192" s="106"/>
      <c r="BP1192" s="8"/>
    </row>
    <row r="1193" spans="66:68">
      <c r="BN1193" s="295" t="s">
        <v>907</v>
      </c>
      <c r="BO1193" s="106"/>
      <c r="BP1193" s="8"/>
    </row>
    <row r="1194" spans="66:68">
      <c r="BN1194" s="295" t="s">
        <v>908</v>
      </c>
      <c r="BO1194" s="106"/>
      <c r="BP1194" s="8"/>
    </row>
    <row r="1195" spans="66:68">
      <c r="BN1195" s="295" t="s">
        <v>909</v>
      </c>
      <c r="BO1195" s="130"/>
      <c r="BP1195" s="8"/>
    </row>
    <row r="1196" spans="66:68">
      <c r="BN1196" s="295" t="s">
        <v>909</v>
      </c>
      <c r="BO1196" s="101"/>
      <c r="BP1196" s="8"/>
    </row>
    <row r="1197" spans="66:68">
      <c r="BN1197" s="295" t="s">
        <v>910</v>
      </c>
      <c r="BO1197" s="106"/>
      <c r="BP1197" s="8"/>
    </row>
    <row r="1198" spans="66:68">
      <c r="BN1198" s="295" t="s">
        <v>911</v>
      </c>
      <c r="BO1198" s="101"/>
      <c r="BP1198" s="8"/>
    </row>
    <row r="1199" spans="66:68">
      <c r="BN1199" s="295" t="s">
        <v>912</v>
      </c>
      <c r="BO1199" s="130"/>
      <c r="BP1199" s="8"/>
    </row>
    <row r="1200" spans="66:68">
      <c r="BN1200" s="295" t="s">
        <v>913</v>
      </c>
      <c r="BO1200" s="152"/>
      <c r="BP1200" s="8"/>
    </row>
    <row r="1201" spans="66:68">
      <c r="BN1201" s="295" t="s">
        <v>914</v>
      </c>
      <c r="BO1201" s="152"/>
      <c r="BP1201" s="8"/>
    </row>
    <row r="1202" spans="66:68">
      <c r="BN1202" s="295" t="s">
        <v>915</v>
      </c>
      <c r="BO1202" s="152"/>
      <c r="BP1202" s="8"/>
    </row>
    <row r="1203" spans="66:68">
      <c r="BN1203" s="295" t="s">
        <v>916</v>
      </c>
      <c r="BO1203" s="176"/>
      <c r="BP1203" s="8"/>
    </row>
    <row r="1204" spans="66:68">
      <c r="BN1204" s="295" t="s">
        <v>916</v>
      </c>
      <c r="BO1204" s="177"/>
      <c r="BP1204" s="8"/>
    </row>
    <row r="1205" spans="66:68">
      <c r="BN1205" s="295" t="s">
        <v>917</v>
      </c>
      <c r="BO1205" s="167"/>
      <c r="BP1205" s="8"/>
    </row>
    <row r="1206" spans="66:68">
      <c r="BN1206" s="295" t="s">
        <v>918</v>
      </c>
      <c r="BO1206" s="178"/>
      <c r="BP1206" s="8"/>
    </row>
    <row r="1207" spans="66:68">
      <c r="BN1207" s="295" t="s">
        <v>919</v>
      </c>
      <c r="BO1207" s="178"/>
      <c r="BP1207" s="8"/>
    </row>
    <row r="1208" spans="66:68">
      <c r="BN1208" s="295" t="s">
        <v>920</v>
      </c>
      <c r="BO1208" s="179"/>
      <c r="BP1208" s="8"/>
    </row>
    <row r="1209" spans="66:68">
      <c r="BN1209" s="295" t="s">
        <v>921</v>
      </c>
      <c r="BO1209" s="179"/>
      <c r="BP1209" s="8"/>
    </row>
    <row r="1210" spans="66:68">
      <c r="BN1210" s="295" t="s">
        <v>922</v>
      </c>
      <c r="BO1210" s="179"/>
      <c r="BP1210" s="8"/>
    </row>
    <row r="1211" spans="66:68">
      <c r="BN1211" s="295" t="s">
        <v>923</v>
      </c>
      <c r="BO1211" s="167"/>
      <c r="BP1211" s="8"/>
    </row>
    <row r="1212" spans="66:68">
      <c r="BN1212" s="295" t="s">
        <v>924</v>
      </c>
      <c r="BO1212" s="177"/>
      <c r="BP1212" s="8"/>
    </row>
    <row r="1213" spans="66:68">
      <c r="BN1213" s="295" t="s">
        <v>925</v>
      </c>
      <c r="BO1213" s="177"/>
      <c r="BP1213" s="8"/>
    </row>
    <row r="1214" spans="66:68">
      <c r="BN1214" s="295" t="s">
        <v>926</v>
      </c>
      <c r="BO1214" s="177"/>
      <c r="BP1214" s="8"/>
    </row>
    <row r="1215" spans="66:68">
      <c r="BN1215" s="295" t="s">
        <v>927</v>
      </c>
      <c r="BO1215" s="177"/>
      <c r="BP1215" s="8"/>
    </row>
    <row r="1216" spans="66:68">
      <c r="BN1216" s="295" t="s">
        <v>928</v>
      </c>
      <c r="BO1216" s="177"/>
      <c r="BP1216" s="8"/>
    </row>
    <row r="1217" spans="66:68">
      <c r="BN1217" s="295" t="s">
        <v>929</v>
      </c>
      <c r="BO1217" s="177"/>
      <c r="BP1217" s="8"/>
    </row>
    <row r="1218" spans="66:68">
      <c r="BN1218" s="295" t="s">
        <v>930</v>
      </c>
      <c r="BO1218" s="180"/>
      <c r="BP1218" s="8"/>
    </row>
    <row r="1219" spans="66:68">
      <c r="BN1219" s="295" t="s">
        <v>931</v>
      </c>
      <c r="BO1219" s="176"/>
      <c r="BP1219" s="8"/>
    </row>
    <row r="1220" spans="66:68">
      <c r="BN1220" s="295" t="s">
        <v>932</v>
      </c>
      <c r="BO1220" s="176"/>
      <c r="BP1220" s="8"/>
    </row>
    <row r="1221" spans="66:68">
      <c r="BN1221" s="295" t="s">
        <v>933</v>
      </c>
      <c r="BO1221" s="176"/>
      <c r="BP1221" s="8"/>
    </row>
    <row r="1222" spans="66:68">
      <c r="BN1222" s="295" t="s">
        <v>934</v>
      </c>
      <c r="BO1222" s="176"/>
      <c r="BP1222" s="8"/>
    </row>
    <row r="1223" spans="66:68">
      <c r="BN1223" s="295" t="s">
        <v>935</v>
      </c>
      <c r="BO1223" s="181"/>
      <c r="BP1223" s="8"/>
    </row>
    <row r="1224" spans="66:68">
      <c r="BN1224" s="295" t="s">
        <v>936</v>
      </c>
      <c r="BO1224" s="182"/>
      <c r="BP1224" s="8"/>
    </row>
    <row r="1225" spans="66:68">
      <c r="BN1225" s="295" t="s">
        <v>937</v>
      </c>
      <c r="BO1225" s="177"/>
      <c r="BP1225" s="8"/>
    </row>
    <row r="1226" spans="66:68">
      <c r="BN1226" s="295" t="s">
        <v>938</v>
      </c>
      <c r="BO1226" s="177"/>
      <c r="BP1226" s="8"/>
    </row>
    <row r="1227" spans="66:68">
      <c r="BN1227" s="295" t="s">
        <v>939</v>
      </c>
      <c r="BO1227" s="177"/>
      <c r="BP1227" s="8"/>
    </row>
    <row r="1228" spans="66:68">
      <c r="BN1228" s="295" t="s">
        <v>940</v>
      </c>
      <c r="BO1228" s="177"/>
      <c r="BP1228" s="8"/>
    </row>
    <row r="1229" spans="66:68">
      <c r="BN1229" s="295" t="s">
        <v>941</v>
      </c>
      <c r="BO1229" s="177"/>
      <c r="BP1229" s="8"/>
    </row>
    <row r="1230" spans="66:68">
      <c r="BN1230" s="295" t="s">
        <v>942</v>
      </c>
      <c r="BO1230" s="177"/>
      <c r="BP1230" s="8"/>
    </row>
    <row r="1231" spans="66:68">
      <c r="BN1231" s="295" t="s">
        <v>943</v>
      </c>
      <c r="BO1231" s="177"/>
      <c r="BP1231" s="8"/>
    </row>
    <row r="1232" spans="66:68">
      <c r="BN1232" s="295" t="s">
        <v>944</v>
      </c>
      <c r="BO1232" s="177"/>
      <c r="BP1232" s="8"/>
    </row>
    <row r="1233" spans="66:68">
      <c r="BN1233" s="295" t="s">
        <v>945</v>
      </c>
      <c r="BO1233" s="177"/>
      <c r="BP1233" s="8"/>
    </row>
    <row r="1234" spans="66:68">
      <c r="BN1234" s="295" t="s">
        <v>946</v>
      </c>
      <c r="BO1234" s="177"/>
      <c r="BP1234" s="8"/>
    </row>
    <row r="1235" spans="66:68">
      <c r="BN1235" s="295" t="s">
        <v>947</v>
      </c>
      <c r="BO1235" s="177"/>
      <c r="BP1235" s="8"/>
    </row>
    <row r="1236" spans="66:68">
      <c r="BN1236" s="295" t="s">
        <v>948</v>
      </c>
      <c r="BO1236" s="183"/>
      <c r="BP1236" s="8"/>
    </row>
    <row r="1237" spans="66:68">
      <c r="BN1237" s="295" t="s">
        <v>949</v>
      </c>
      <c r="BO1237" s="183"/>
      <c r="BP1237" s="8"/>
    </row>
    <row r="1238" spans="66:68">
      <c r="BN1238" s="295" t="s">
        <v>950</v>
      </c>
      <c r="BO1238" s="179"/>
      <c r="BP1238" s="8"/>
    </row>
    <row r="1239" spans="66:68">
      <c r="BN1239" s="295" t="s">
        <v>951</v>
      </c>
      <c r="BO1239" s="179"/>
      <c r="BP1239" s="8"/>
    </row>
    <row r="1240" spans="66:68">
      <c r="BN1240" s="295" t="s">
        <v>952</v>
      </c>
      <c r="BO1240" s="176"/>
      <c r="BP1240" s="8"/>
    </row>
    <row r="1241" spans="66:68">
      <c r="BN1241" s="295" t="s">
        <v>953</v>
      </c>
      <c r="BO1241" s="176"/>
      <c r="BP1241" s="8"/>
    </row>
    <row r="1242" spans="66:68">
      <c r="BN1242" s="295" t="s">
        <v>954</v>
      </c>
      <c r="BO1242" s="179"/>
      <c r="BP1242" s="8"/>
    </row>
    <row r="1243" spans="66:68">
      <c r="BN1243" s="295" t="s">
        <v>955</v>
      </c>
      <c r="BO1243" s="179"/>
      <c r="BP1243" s="8"/>
    </row>
    <row r="1244" spans="66:68">
      <c r="BN1244" s="295" t="s">
        <v>956</v>
      </c>
      <c r="BO1244" s="120"/>
      <c r="BP1244" s="8"/>
    </row>
    <row r="1245" spans="66:68">
      <c r="BN1245" s="295" t="s">
        <v>957</v>
      </c>
      <c r="BO1245" s="120"/>
      <c r="BP1245" s="8"/>
    </row>
    <row r="1246" spans="66:68">
      <c r="BN1246" s="295" t="s">
        <v>958</v>
      </c>
      <c r="BO1246" s="139"/>
      <c r="BP1246" s="8"/>
    </row>
    <row r="1247" spans="66:68">
      <c r="BN1247" s="295" t="s">
        <v>959</v>
      </c>
      <c r="BO1247" s="120"/>
      <c r="BP1247" s="8"/>
    </row>
    <row r="1248" spans="66:68">
      <c r="BN1248" s="295" t="s">
        <v>960</v>
      </c>
      <c r="BO1248" s="120"/>
      <c r="BP1248" s="8"/>
    </row>
    <row r="1249" spans="66:68">
      <c r="BN1249" s="295" t="s">
        <v>961</v>
      </c>
      <c r="BO1249" s="158"/>
      <c r="BP1249" s="8"/>
    </row>
    <row r="1250" spans="66:68">
      <c r="BN1250" s="295" t="s">
        <v>962</v>
      </c>
      <c r="BO1250" s="120"/>
      <c r="BP1250" s="8"/>
    </row>
    <row r="1251" spans="66:68">
      <c r="BN1251" s="295" t="s">
        <v>963</v>
      </c>
      <c r="BO1251" s="158"/>
      <c r="BP1251" s="8"/>
    </row>
    <row r="1252" spans="66:68">
      <c r="BN1252" s="295" t="s">
        <v>964</v>
      </c>
      <c r="BO1252" s="101"/>
      <c r="BP1252" s="8"/>
    </row>
    <row r="1253" spans="66:68">
      <c r="BN1253" s="295" t="s">
        <v>965</v>
      </c>
      <c r="BO1253" s="101"/>
      <c r="BP1253" s="8"/>
    </row>
    <row r="1254" spans="66:68">
      <c r="BN1254" s="295" t="s">
        <v>966</v>
      </c>
      <c r="BO1254" s="101"/>
      <c r="BP1254" s="8"/>
    </row>
    <row r="1255" spans="66:68">
      <c r="BN1255" s="295" t="s">
        <v>967</v>
      </c>
      <c r="BO1255" s="101"/>
      <c r="BP1255" s="8"/>
    </row>
    <row r="1256" spans="66:68">
      <c r="BN1256" s="295" t="s">
        <v>968</v>
      </c>
      <c r="BO1256" s="101"/>
      <c r="BP1256" s="8"/>
    </row>
    <row r="1257" spans="66:68">
      <c r="BN1257" s="295" t="s">
        <v>969</v>
      </c>
      <c r="BO1257" s="101"/>
      <c r="BP1257" s="8"/>
    </row>
    <row r="1258" spans="66:68">
      <c r="BN1258" s="295" t="s">
        <v>970</v>
      </c>
      <c r="BO1258" s="101"/>
      <c r="BP1258" s="8"/>
    </row>
    <row r="1259" spans="66:68">
      <c r="BN1259" s="295" t="s">
        <v>971</v>
      </c>
      <c r="BO1259" s="101"/>
      <c r="BP1259" s="8"/>
    </row>
    <row r="1260" spans="66:68">
      <c r="BN1260" s="295" t="s">
        <v>972</v>
      </c>
      <c r="BO1260" s="176"/>
      <c r="BP1260" s="8"/>
    </row>
    <row r="1261" spans="66:68">
      <c r="BN1261" s="295" t="s">
        <v>973</v>
      </c>
      <c r="BO1261" s="184"/>
      <c r="BP1261" s="8"/>
    </row>
    <row r="1262" spans="66:68">
      <c r="BO1262" s="101"/>
      <c r="BP1262" s="8"/>
    </row>
  </sheetData>
  <dataConsolidate/>
  <mergeCells count="211">
    <mergeCell ref="BC1119:BD1119"/>
    <mergeCell ref="BC1022:BC1023"/>
    <mergeCell ref="BD1022:BD1023"/>
    <mergeCell ref="BC1024:BC1027"/>
    <mergeCell ref="BD1024:BD1027"/>
    <mergeCell ref="BF1024:BF1027"/>
    <mergeCell ref="BC1028:BC1036"/>
    <mergeCell ref="BD1028:BD1036"/>
    <mergeCell ref="A59:Y59"/>
    <mergeCell ref="A60:B60"/>
    <mergeCell ref="C60:Y60"/>
    <mergeCell ref="A61:B61"/>
    <mergeCell ref="C61:Y61"/>
    <mergeCell ref="BC1020:BF1020"/>
    <mergeCell ref="A57:B57"/>
    <mergeCell ref="L57:M57"/>
    <mergeCell ref="N57:O57"/>
    <mergeCell ref="P57:Q57"/>
    <mergeCell ref="W57:X57"/>
    <mergeCell ref="A58:B58"/>
    <mergeCell ref="L58:M58"/>
    <mergeCell ref="N58:O58"/>
    <mergeCell ref="P58:Q58"/>
    <mergeCell ref="W58:X58"/>
    <mergeCell ref="A54:E54"/>
    <mergeCell ref="F54:J54"/>
    <mergeCell ref="K54:K56"/>
    <mergeCell ref="L54:Y54"/>
    <mergeCell ref="A55:B56"/>
    <mergeCell ref="C55:C56"/>
    <mergeCell ref="D55:D56"/>
    <mergeCell ref="E55:E56"/>
    <mergeCell ref="F55:F56"/>
    <mergeCell ref="G55:H56"/>
    <mergeCell ref="I55:I56"/>
    <mergeCell ref="J55:J56"/>
    <mergeCell ref="L55:Q55"/>
    <mergeCell ref="R55:V55"/>
    <mergeCell ref="W55:X56"/>
    <mergeCell ref="Y55:Y56"/>
    <mergeCell ref="L56:M56"/>
    <mergeCell ref="N56:O56"/>
    <mergeCell ref="P56:Q56"/>
    <mergeCell ref="F51:G51"/>
    <mergeCell ref="I51:J51"/>
    <mergeCell ref="L51:N51"/>
    <mergeCell ref="A52:Y52"/>
    <mergeCell ref="A53:J53"/>
    <mergeCell ref="K53:Y53"/>
    <mergeCell ref="F49:G49"/>
    <mergeCell ref="I49:J49"/>
    <mergeCell ref="L49:N49"/>
    <mergeCell ref="F50:G50"/>
    <mergeCell ref="I50:J50"/>
    <mergeCell ref="L50:N50"/>
    <mergeCell ref="A47:A48"/>
    <mergeCell ref="B47:B48"/>
    <mergeCell ref="F47:G47"/>
    <mergeCell ref="I47:J47"/>
    <mergeCell ref="L47:N47"/>
    <mergeCell ref="F48:G48"/>
    <mergeCell ref="I48:J48"/>
    <mergeCell ref="L48:N48"/>
    <mergeCell ref="L44:N44"/>
    <mergeCell ref="A45:A46"/>
    <mergeCell ref="B45:B46"/>
    <mergeCell ref="F45:G45"/>
    <mergeCell ref="I45:J45"/>
    <mergeCell ref="L45:N45"/>
    <mergeCell ref="F46:G46"/>
    <mergeCell ref="I46:J46"/>
    <mergeCell ref="L46:N46"/>
    <mergeCell ref="A42:A44"/>
    <mergeCell ref="B42:B44"/>
    <mergeCell ref="F42:G42"/>
    <mergeCell ref="I42:J42"/>
    <mergeCell ref="L42:N42"/>
    <mergeCell ref="F43:G43"/>
    <mergeCell ref="I43:J43"/>
    <mergeCell ref="L34:N34"/>
    <mergeCell ref="F35:G35"/>
    <mergeCell ref="I35:J35"/>
    <mergeCell ref="L35:N35"/>
    <mergeCell ref="L43:N43"/>
    <mergeCell ref="F44:G44"/>
    <mergeCell ref="I44:J44"/>
    <mergeCell ref="F40:G40"/>
    <mergeCell ref="I40:J40"/>
    <mergeCell ref="L40:N40"/>
    <mergeCell ref="F41:G41"/>
    <mergeCell ref="I41:J41"/>
    <mergeCell ref="L41:N41"/>
    <mergeCell ref="A36:A41"/>
    <mergeCell ref="B36:B41"/>
    <mergeCell ref="F36:G36"/>
    <mergeCell ref="I36:J36"/>
    <mergeCell ref="L36:N36"/>
    <mergeCell ref="F37:G37"/>
    <mergeCell ref="A32:A35"/>
    <mergeCell ref="B32:B35"/>
    <mergeCell ref="F32:G32"/>
    <mergeCell ref="I32:J32"/>
    <mergeCell ref="L32:N32"/>
    <mergeCell ref="F33:G33"/>
    <mergeCell ref="I33:J33"/>
    <mergeCell ref="L33:N33"/>
    <mergeCell ref="F34:G34"/>
    <mergeCell ref="I34:J34"/>
    <mergeCell ref="I37:J37"/>
    <mergeCell ref="L37:N37"/>
    <mergeCell ref="F38:G38"/>
    <mergeCell ref="I38:J38"/>
    <mergeCell ref="L38:N38"/>
    <mergeCell ref="F39:G39"/>
    <mergeCell ref="I39:J39"/>
    <mergeCell ref="L39:N39"/>
    <mergeCell ref="A30:A31"/>
    <mergeCell ref="B30:B31"/>
    <mergeCell ref="F30:G30"/>
    <mergeCell ref="I30:J30"/>
    <mergeCell ref="L30:N30"/>
    <mergeCell ref="F31:G31"/>
    <mergeCell ref="I31:J31"/>
    <mergeCell ref="L31:N31"/>
    <mergeCell ref="L27:N27"/>
    <mergeCell ref="F28:G28"/>
    <mergeCell ref="I28:J28"/>
    <mergeCell ref="L28:N28"/>
    <mergeCell ref="F29:G29"/>
    <mergeCell ref="I29:J29"/>
    <mergeCell ref="L29:N29"/>
    <mergeCell ref="F25:G25"/>
    <mergeCell ref="I25:J25"/>
    <mergeCell ref="L25:N25"/>
    <mergeCell ref="A26:A29"/>
    <mergeCell ref="B26:B29"/>
    <mergeCell ref="F26:G26"/>
    <mergeCell ref="I26:J26"/>
    <mergeCell ref="L26:N26"/>
    <mergeCell ref="F27:G27"/>
    <mergeCell ref="I27:J27"/>
    <mergeCell ref="F23:G23"/>
    <mergeCell ref="I23:J23"/>
    <mergeCell ref="L23:N23"/>
    <mergeCell ref="F24:G24"/>
    <mergeCell ref="I24:J24"/>
    <mergeCell ref="L24:N24"/>
    <mergeCell ref="I20:J20"/>
    <mergeCell ref="L20:N20"/>
    <mergeCell ref="A21:A24"/>
    <mergeCell ref="B21:B24"/>
    <mergeCell ref="F21:G21"/>
    <mergeCell ref="I21:J21"/>
    <mergeCell ref="L21:N21"/>
    <mergeCell ref="F22:G22"/>
    <mergeCell ref="I22:J22"/>
    <mergeCell ref="L22:N22"/>
    <mergeCell ref="F18:G18"/>
    <mergeCell ref="I18:J18"/>
    <mergeCell ref="L18:N18"/>
    <mergeCell ref="A19:A20"/>
    <mergeCell ref="B19:B20"/>
    <mergeCell ref="F19:G19"/>
    <mergeCell ref="I19:J19"/>
    <mergeCell ref="L19:N19"/>
    <mergeCell ref="F20:G20"/>
    <mergeCell ref="A14:Y14"/>
    <mergeCell ref="A15:A17"/>
    <mergeCell ref="B15:B17"/>
    <mergeCell ref="C15:V15"/>
    <mergeCell ref="W15:X15"/>
    <mergeCell ref="Y15:Y17"/>
    <mergeCell ref="C16:C17"/>
    <mergeCell ref="D16:D17"/>
    <mergeCell ref="E16:E17"/>
    <mergeCell ref="F16:G17"/>
    <mergeCell ref="W16:X16"/>
    <mergeCell ref="H16:H17"/>
    <mergeCell ref="I16:J17"/>
    <mergeCell ref="K16:K17"/>
    <mergeCell ref="L16:N17"/>
    <mergeCell ref="O16:T16"/>
    <mergeCell ref="U16:V16"/>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error="!! Sólo debe seleccionar el Nombre de su Dependencia o Secretaría!!" sqref="O7:T7">
      <formula1>$BJ$1021:$BJ$1041</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51">
      <formula1>$AI$6:$AI$8</formula1>
    </dataValidation>
    <dataValidation type="list" allowBlank="1" showInputMessage="1" showErrorMessage="1" error="!!Debe elegir el tipo de indicador de la lista!!" prompt="!!Seleccione el tipo de indicador!!" sqref="H18:H51">
      <formula1>$AC$6:$AC$7</formula1>
    </dataValidation>
    <dataValidation allowBlank="1" showInputMessage="1" showErrorMessage="1" prompt="!!Registre la meta Programada al trimestre de reporte!!" sqref="V18:V51"/>
    <dataValidation allowBlank="1" showInputMessage="1" showErrorMessage="1" error="!!Registre en números relativos, la meta programada al trimestre de reporte!!" prompt="!!Registre en números relativos, la meta programada al trimestre de reporte!!" sqref="X18:X51"/>
    <dataValidation allowBlank="1" showInputMessage="1" showErrorMessage="1" error="!!Registre en números absolutos, la meta programada al trimestre de reporte!!" prompt="!!Registre en números absolutos, la meta programada al trimestre de reporte!!" sqref="W18:W31 W42:W51"/>
    <dataValidation type="list" allowBlank="1" showInputMessage="1" showErrorMessage="1" error="!!Debe seleccionar de la lista el sentido de medición del indicador!!!!" prompt="!!Seleccione el sentido de medición del indicador!!" sqref="K18:K51">
      <formula1>$AF$6:$AF$7</formula1>
    </dataValidation>
    <dataValidation type="list" allowBlank="1" showInputMessage="1" showErrorMessage="1" error="!!Debe seleccionar de la lista la frecuencia que mide el indicador!!" prompt="!!Seleccione la frecuencia para medir el indicador!!" sqref="M18:N19 M21:N21 M48:N51 M25:N25 M32:N32 L18:L51 M36:N38">
      <formula1>$Z$6:$Z$13</formula1>
    </dataValidation>
    <dataValidation type="custom" allowBlank="1" showInputMessage="1" showErrorMessage="1" error="!! No modifique esta información !!" sqref="A7 I7 N7 U7:V7 A9:P9 Q9:S11 J10:J11 A10:A11 A13 D13 I13 N13:O13 V57:Y58 E57:E58 J57:K58 P57:Q58 A14:Y17 A59:Y59 A52:Y56 A12:Y12 A8:Y8 A6:Y6">
      <formula1>0</formula1>
    </dataValidation>
    <dataValidation type="custom" allowBlank="1" showInputMessage="1" showErrorMessage="1" error="!!No modifique esta información!!" sqref="A57:B58">
      <formula1>0</formula1>
    </dataValidation>
    <dataValidation type="list" allowBlank="1" showInputMessage="1" showErrorMessage="1" sqref="P13">
      <formula1>$BN$1021:$BN$1261</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49:G51 G18:G19 G21 G32 G25 F18:F51 G36:G38">
      <formula1>$AE$6:$AE$10</formula1>
    </dataValidation>
    <dataValidation type="list" allowBlank="1" showInputMessage="1" showErrorMessage="1" error="!!Debe elegir la dimennsión que mide el indicador!!" prompt="!!Seleccione la dimensión que mide el indicador!!" sqref="J18 I18:I51">
      <formula1>$AD$6:$AD$9</formula1>
    </dataValidation>
    <dataValidation type="list" allowBlank="1" showInputMessage="1" showErrorMessage="1" sqref="G57:G58">
      <formula1>$AH$6:$AH$21</formula1>
    </dataValidation>
    <dataValidation type="list" allowBlank="1" showInputMessage="1" showErrorMessage="1" sqref="E11:I11">
      <formula1>$BH$1021:$BH$1091</formula1>
    </dataValidation>
    <dataValidation type="list" allowBlank="1" showInputMessage="1" showErrorMessage="1" sqref="T9">
      <formula1>$BO$1020:$BO$1026</formula1>
    </dataValidation>
    <dataValidation type="list" allowBlank="1" showInputMessage="1" showErrorMessage="1" error="No puede cambiar el Nombre del  Programa, sólo ebe seleccionarlo.  " sqref="B7:H7">
      <formula1>$BB$1021:$BB$1089</formula1>
    </dataValidation>
    <dataValidation type="list" allowBlank="1" showInputMessage="1" showErrorMessage="1" sqref="B11:D11">
      <formula1>$BH$1021:$BH$1090</formula1>
    </dataValidation>
    <dataValidation type="list" allowBlank="1" showInputMessage="1" showErrorMessage="1" sqref="B10:I10">
      <formula1>$BG$1021:$BG$1025</formula1>
    </dataValidation>
    <dataValidation type="list" allowBlank="1" showInputMessage="1" showErrorMessage="1" sqref="J13">
      <formula1>$BM$1022:$BM$1134</formula1>
    </dataValidation>
    <dataValidation type="list" allowBlank="1" showInputMessage="1" showErrorMessage="1" sqref="E13">
      <formula1>$BL$1022:$BL$1049</formula1>
    </dataValidation>
    <dataValidation type="list" allowBlank="1" showInputMessage="1" showErrorMessage="1" sqref="B18">
      <formula1>FINES</formula1>
    </dataValidation>
    <dataValidation type="list" allowBlank="1" showInputMessage="1" showErrorMessage="1" sqref="B13:C13">
      <formula1>$BK$1021:$BK$1024</formula1>
    </dataValidation>
    <dataValidation type="list" allowBlank="1" showInputMessage="1" showErrorMessage="1" sqref="K10:M10">
      <formula1>$BI$1021:$BI$1064</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$BC$1090:$BC$1117</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45" orientation="landscape" r:id="rId1"/>
  <headerFooter>
    <oddFooter>&amp;C&amp;P - &amp;N</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1295"/>
  <sheetViews>
    <sheetView showGridLines="0" view="pageBreakPreview" topLeftCell="A62" zoomScaleNormal="100" zoomScaleSheetLayoutView="100" zoomScalePageLayoutView="90" workbookViewId="0">
      <selection activeCell="B64" sqref="B64"/>
    </sheetView>
  </sheetViews>
  <sheetFormatPr baseColWidth="10" defaultRowHeight="15"/>
  <cols>
    <col min="1" max="1" width="23.42578125" style="7" customWidth="1"/>
    <col min="2" max="2" width="36" style="7" customWidth="1"/>
    <col min="3" max="3" width="24.5703125" style="7" customWidth="1"/>
    <col min="4" max="4" width="37.85546875" style="7" customWidth="1"/>
    <col min="5" max="5" width="35.7109375" style="7" customWidth="1"/>
    <col min="6" max="6" width="11" style="7" customWidth="1"/>
    <col min="7" max="7" width="8.140625" style="7" customWidth="1"/>
    <col min="8" max="8" width="12.7109375" style="7" customWidth="1"/>
    <col min="9" max="9" width="12" style="7" customWidth="1"/>
    <col min="10" max="10" width="12.140625" style="7" customWidth="1"/>
    <col min="11" max="11" width="13.28515625" style="7" customWidth="1"/>
    <col min="12" max="12" width="17.42578125" style="7" customWidth="1"/>
    <col min="13" max="13" width="4.7109375" style="7" hidden="1" customWidth="1"/>
    <col min="14" max="14" width="14.5703125" style="7" customWidth="1"/>
    <col min="15" max="15" width="6.140625" style="7" hidden="1" customWidth="1"/>
    <col min="16" max="16" width="9.7109375" style="7" customWidth="1"/>
    <col min="17" max="17" width="7.140625" style="7" hidden="1" customWidth="1"/>
    <col min="18" max="18" width="9.42578125" style="7" customWidth="1"/>
    <col min="19" max="19" width="9.140625" style="7" customWidth="1"/>
    <col min="20" max="20" width="9.5703125" style="7" customWidth="1"/>
    <col min="21" max="21" width="9.28515625" style="7" customWidth="1"/>
    <col min="22" max="22" width="10.7109375" style="7" bestFit="1" customWidth="1"/>
    <col min="23" max="23" width="10.5703125" style="7" customWidth="1"/>
    <col min="24" max="24" width="9" style="7" customWidth="1"/>
    <col min="25" max="25" width="11.42578125" style="7" customWidth="1"/>
    <col min="26" max="26" width="11.5703125" style="7" hidden="1" customWidth="1"/>
    <col min="27" max="27" width="6.140625" style="7" hidden="1" customWidth="1"/>
    <col min="28" max="28" width="7.7109375" style="7" hidden="1" customWidth="1"/>
    <col min="29" max="30" width="11.42578125" style="7" hidden="1" customWidth="1"/>
    <col min="31" max="31" width="22.28515625" style="7" hidden="1" customWidth="1"/>
    <col min="32" max="32" width="18.5703125" style="7" hidden="1" customWidth="1"/>
    <col min="33" max="33" width="19.42578125" style="7" hidden="1" customWidth="1"/>
    <col min="34" max="34" width="11.42578125" style="7" hidden="1" customWidth="1"/>
    <col min="35" max="35" width="19.140625" style="7" hidden="1" customWidth="1"/>
    <col min="36" max="52" width="11.42578125" style="7" hidden="1" customWidth="1"/>
    <col min="53" max="53" width="7.85546875" style="7" hidden="1" customWidth="1"/>
    <col min="54" max="54" width="80" style="7" hidden="1" customWidth="1"/>
    <col min="55" max="55" width="11.5703125" style="7" hidden="1" customWidth="1"/>
    <col min="56" max="56" width="38.140625" style="7" hidden="1" customWidth="1"/>
    <col min="57" max="57" width="75.28515625" style="7" hidden="1" customWidth="1"/>
    <col min="58" max="58" width="73" style="7" hidden="1" customWidth="1"/>
    <col min="59" max="59" width="59.42578125" style="7" hidden="1" customWidth="1"/>
    <col min="60" max="60" width="45.7109375" style="7" hidden="1" customWidth="1"/>
    <col min="61" max="61" width="90" style="7" hidden="1" customWidth="1"/>
    <col min="62" max="62" width="43.42578125" style="7" hidden="1" customWidth="1"/>
    <col min="63" max="63" width="29.85546875" style="7" hidden="1" customWidth="1"/>
    <col min="64" max="64" width="38.85546875" style="7" hidden="1" customWidth="1"/>
    <col min="65" max="65" width="55.5703125" style="7" hidden="1" customWidth="1"/>
    <col min="66" max="66" width="96.85546875" style="7" hidden="1" customWidth="1"/>
    <col min="67" max="67" width="34" style="7" hidden="1" customWidth="1"/>
    <col min="68" max="68" width="85.28515625" style="7" hidden="1" customWidth="1"/>
    <col min="69" max="69" width="39" style="7" customWidth="1"/>
    <col min="70" max="16384" width="11.42578125" style="7"/>
  </cols>
  <sheetData>
    <row r="1" spans="1:54" s="8" customFormat="1" ht="16.5" hidden="1" customHeight="1">
      <c r="B1" s="696"/>
      <c r="C1" s="696"/>
      <c r="D1" s="696"/>
      <c r="E1" s="696"/>
      <c r="F1" s="696"/>
      <c r="G1" s="696"/>
      <c r="H1" s="696"/>
      <c r="I1" s="696"/>
      <c r="J1" s="696"/>
      <c r="K1" s="696"/>
      <c r="L1" s="696"/>
      <c r="M1" s="696"/>
      <c r="N1" s="696"/>
      <c r="O1" s="696"/>
      <c r="P1" s="696"/>
      <c r="Q1" s="696"/>
      <c r="R1" s="696"/>
      <c r="S1" s="696"/>
      <c r="T1" s="696"/>
    </row>
    <row r="2" spans="1:54" s="8" customFormat="1" ht="14.25" customHeight="1">
      <c r="A2" s="697" t="s">
        <v>547</v>
      </c>
      <c r="B2" s="697"/>
      <c r="C2" s="697"/>
      <c r="D2" s="697"/>
      <c r="E2" s="697"/>
      <c r="F2" s="697"/>
      <c r="G2" s="697"/>
      <c r="H2" s="697"/>
      <c r="I2" s="697"/>
      <c r="J2" s="697"/>
      <c r="K2" s="697"/>
      <c r="L2" s="697"/>
      <c r="M2" s="697"/>
      <c r="N2" s="697"/>
      <c r="O2" s="697"/>
      <c r="P2" s="697"/>
      <c r="Q2" s="697"/>
      <c r="R2" s="697"/>
      <c r="S2" s="697"/>
      <c r="T2" s="697"/>
      <c r="U2" s="697"/>
      <c r="V2" s="20"/>
      <c r="W2" s="698" t="s">
        <v>548</v>
      </c>
      <c r="X2" s="698"/>
      <c r="Y2" s="698"/>
      <c r="AA2" s="21" t="s">
        <v>549</v>
      </c>
    </row>
    <row r="3" spans="1:54" s="8" customFormat="1" ht="18" customHeight="1">
      <c r="A3" s="699"/>
      <c r="B3" s="699"/>
      <c r="C3" s="699"/>
      <c r="D3" s="699"/>
      <c r="E3" s="699"/>
      <c r="F3" s="699"/>
      <c r="G3" s="699"/>
      <c r="H3" s="699"/>
      <c r="I3" s="699"/>
      <c r="J3" s="699"/>
      <c r="K3" s="699"/>
      <c r="L3" s="699"/>
      <c r="M3" s="699"/>
      <c r="N3" s="699"/>
      <c r="O3" s="699"/>
      <c r="P3" s="699"/>
      <c r="Q3" s="699"/>
      <c r="R3" s="699"/>
      <c r="S3" s="699"/>
      <c r="T3" s="699"/>
      <c r="U3" s="699"/>
      <c r="V3" s="20"/>
      <c r="W3" s="700" t="s">
        <v>550</v>
      </c>
      <c r="X3" s="700"/>
      <c r="Y3" s="22" t="s">
        <v>551</v>
      </c>
      <c r="AA3" s="21" t="s">
        <v>552</v>
      </c>
    </row>
    <row r="4" spans="1:54" s="8" customFormat="1" ht="15.75" customHeight="1">
      <c r="A4" s="701"/>
      <c r="B4" s="701"/>
      <c r="C4" s="701"/>
      <c r="D4" s="701"/>
      <c r="E4" s="701"/>
      <c r="F4" s="701"/>
      <c r="G4" s="701"/>
      <c r="H4" s="701"/>
      <c r="I4" s="701"/>
      <c r="J4" s="701"/>
      <c r="K4" s="701"/>
      <c r="L4" s="701"/>
      <c r="M4" s="701"/>
      <c r="N4" s="701"/>
      <c r="O4" s="701"/>
      <c r="P4" s="701"/>
      <c r="Q4" s="701"/>
      <c r="R4" s="701"/>
      <c r="S4" s="701"/>
      <c r="T4" s="701"/>
      <c r="U4" s="701"/>
      <c r="V4" s="20"/>
      <c r="W4" s="23"/>
      <c r="X4" s="23"/>
      <c r="Y4" s="23"/>
      <c r="AA4" s="21" t="s">
        <v>553</v>
      </c>
    </row>
    <row r="5" spans="1:54" s="8" customFormat="1" ht="12.75" customHeight="1" thickBot="1">
      <c r="C5" s="20"/>
      <c r="D5" s="20"/>
      <c r="E5" s="20"/>
      <c r="F5" s="20"/>
      <c r="G5" s="20"/>
      <c r="H5" s="20"/>
      <c r="I5" s="20"/>
      <c r="J5" s="20"/>
      <c r="K5" s="20"/>
      <c r="L5" s="20"/>
      <c r="M5" s="20"/>
      <c r="N5" s="20"/>
      <c r="O5" s="20"/>
      <c r="P5" s="20"/>
      <c r="Q5" s="20"/>
      <c r="R5" s="20"/>
      <c r="S5" s="20"/>
      <c r="T5" s="20"/>
      <c r="U5" s="20"/>
      <c r="V5" s="20"/>
      <c r="W5" s="20"/>
      <c r="X5" s="20"/>
      <c r="Y5" s="20"/>
      <c r="AA5" s="17" t="s">
        <v>551</v>
      </c>
      <c r="AD5" s="8" t="s">
        <v>41</v>
      </c>
      <c r="AI5" s="16" t="s">
        <v>554</v>
      </c>
    </row>
    <row r="6" spans="1:54" s="25" customFormat="1" ht="19.5" thickBot="1">
      <c r="A6" s="657" t="s">
        <v>555</v>
      </c>
      <c r="B6" s="658"/>
      <c r="C6" s="658"/>
      <c r="D6" s="658"/>
      <c r="E6" s="658"/>
      <c r="F6" s="658"/>
      <c r="G6" s="658"/>
      <c r="H6" s="658"/>
      <c r="I6" s="658"/>
      <c r="J6" s="658"/>
      <c r="K6" s="658"/>
      <c r="L6" s="658"/>
      <c r="M6" s="658"/>
      <c r="N6" s="658"/>
      <c r="O6" s="658"/>
      <c r="P6" s="658"/>
      <c r="Q6" s="658"/>
      <c r="R6" s="658"/>
      <c r="S6" s="658"/>
      <c r="T6" s="658"/>
      <c r="U6" s="658"/>
      <c r="V6" s="658"/>
      <c r="W6" s="658"/>
      <c r="X6" s="658"/>
      <c r="Y6" s="659"/>
      <c r="Z6" s="24" t="s">
        <v>556</v>
      </c>
      <c r="AA6" s="7" t="s">
        <v>27</v>
      </c>
      <c r="AC6" s="7" t="s">
        <v>52</v>
      </c>
      <c r="AD6" s="26" t="s">
        <v>23</v>
      </c>
      <c r="AE6" s="26" t="s">
        <v>26</v>
      </c>
      <c r="AF6" s="5" t="s">
        <v>22</v>
      </c>
      <c r="AG6" s="7">
        <v>2013</v>
      </c>
      <c r="AH6" s="18" t="s">
        <v>557</v>
      </c>
      <c r="AI6" s="7" t="s">
        <v>558</v>
      </c>
      <c r="BA6" s="8"/>
      <c r="BB6" s="8"/>
    </row>
    <row r="7" spans="1:54" ht="30.75" customHeight="1" thickBot="1">
      <c r="A7" s="27" t="s">
        <v>6</v>
      </c>
      <c r="B7" s="687" t="s">
        <v>230</v>
      </c>
      <c r="C7" s="688"/>
      <c r="D7" s="688"/>
      <c r="E7" s="688"/>
      <c r="F7" s="688"/>
      <c r="G7" s="688"/>
      <c r="H7" s="689"/>
      <c r="I7" s="28" t="s">
        <v>559</v>
      </c>
      <c r="J7" s="29" t="s">
        <v>560</v>
      </c>
      <c r="K7" s="669" t="s">
        <v>561</v>
      </c>
      <c r="L7" s="670"/>
      <c r="M7" s="690"/>
      <c r="N7" s="27" t="s">
        <v>562</v>
      </c>
      <c r="O7" s="669" t="s">
        <v>563</v>
      </c>
      <c r="P7" s="670"/>
      <c r="Q7" s="670"/>
      <c r="R7" s="670"/>
      <c r="S7" s="670"/>
      <c r="T7" s="690"/>
      <c r="U7" s="691" t="s">
        <v>564</v>
      </c>
      <c r="V7" s="692"/>
      <c r="W7" s="693" t="s">
        <v>563</v>
      </c>
      <c r="X7" s="694"/>
      <c r="Y7" s="695"/>
      <c r="Z7" s="24" t="s">
        <v>65</v>
      </c>
      <c r="AA7" s="7" t="s">
        <v>28</v>
      </c>
      <c r="AC7" s="7" t="s">
        <v>21</v>
      </c>
      <c r="AD7" s="26" t="s">
        <v>53</v>
      </c>
      <c r="AE7" s="26" t="s">
        <v>520</v>
      </c>
      <c r="AF7" s="5" t="s">
        <v>64</v>
      </c>
      <c r="AG7" s="7">
        <v>2014</v>
      </c>
      <c r="AH7" s="18" t="s">
        <v>565</v>
      </c>
      <c r="AI7" s="7" t="s">
        <v>566</v>
      </c>
      <c r="BA7" s="8"/>
      <c r="BB7" s="8"/>
    </row>
    <row r="8" spans="1:54" s="25" customFormat="1" ht="19.5" thickBot="1">
      <c r="A8" s="657" t="s">
        <v>567</v>
      </c>
      <c r="B8" s="658"/>
      <c r="C8" s="658"/>
      <c r="D8" s="658"/>
      <c r="E8" s="658"/>
      <c r="F8" s="658"/>
      <c r="G8" s="658"/>
      <c r="H8" s="658"/>
      <c r="I8" s="658"/>
      <c r="J8" s="658"/>
      <c r="K8" s="658"/>
      <c r="L8" s="658"/>
      <c r="M8" s="658"/>
      <c r="N8" s="658"/>
      <c r="O8" s="658"/>
      <c r="P8" s="658"/>
      <c r="Q8" s="658"/>
      <c r="R8" s="658"/>
      <c r="S8" s="658"/>
      <c r="T8" s="658"/>
      <c r="U8" s="658"/>
      <c r="V8" s="658"/>
      <c r="W8" s="658"/>
      <c r="X8" s="658"/>
      <c r="Y8" s="659"/>
      <c r="Z8" s="30" t="s">
        <v>568</v>
      </c>
      <c r="AA8" s="7" t="s">
        <v>29</v>
      </c>
      <c r="AD8" s="26" t="s">
        <v>74</v>
      </c>
      <c r="AE8" s="26" t="s">
        <v>569</v>
      </c>
      <c r="AG8" s="7">
        <v>2015</v>
      </c>
      <c r="AH8" s="18" t="s">
        <v>570</v>
      </c>
      <c r="AI8" s="7" t="s">
        <v>571</v>
      </c>
      <c r="BA8" s="8"/>
      <c r="BB8" s="8"/>
    </row>
    <row r="9" spans="1:54" ht="16.5" customHeight="1" thickBot="1">
      <c r="A9" s="660" t="s">
        <v>572</v>
      </c>
      <c r="B9" s="661"/>
      <c r="C9" s="661"/>
      <c r="D9" s="661"/>
      <c r="E9" s="661"/>
      <c r="F9" s="661"/>
      <c r="G9" s="661"/>
      <c r="H9" s="661"/>
      <c r="I9" s="662"/>
      <c r="J9" s="663" t="s">
        <v>573</v>
      </c>
      <c r="K9" s="664"/>
      <c r="L9" s="664"/>
      <c r="M9" s="664"/>
      <c r="N9" s="664"/>
      <c r="O9" s="664"/>
      <c r="P9" s="665"/>
      <c r="Q9" s="666" t="s">
        <v>574</v>
      </c>
      <c r="R9" s="666"/>
      <c r="S9" s="666"/>
      <c r="T9" s="669" t="s">
        <v>5</v>
      </c>
      <c r="U9" s="670"/>
      <c r="V9" s="670"/>
      <c r="W9" s="670"/>
      <c r="X9" s="670"/>
      <c r="Y9" s="671"/>
      <c r="Z9" s="24" t="s">
        <v>83</v>
      </c>
      <c r="AA9" s="7" t="s">
        <v>30</v>
      </c>
      <c r="AD9" s="26" t="s">
        <v>82</v>
      </c>
      <c r="AE9" s="26" t="s">
        <v>98</v>
      </c>
      <c r="AG9" s="7">
        <v>2016</v>
      </c>
      <c r="AH9" s="18" t="s">
        <v>575</v>
      </c>
      <c r="BA9" s="8"/>
      <c r="BB9" s="8"/>
    </row>
    <row r="10" spans="1:54" ht="27.75" customHeight="1" thickBot="1">
      <c r="A10" s="31" t="s">
        <v>576</v>
      </c>
      <c r="B10" s="678" t="s">
        <v>15</v>
      </c>
      <c r="C10" s="679"/>
      <c r="D10" s="679"/>
      <c r="E10" s="679"/>
      <c r="F10" s="679"/>
      <c r="G10" s="679"/>
      <c r="H10" s="679"/>
      <c r="I10" s="680"/>
      <c r="J10" s="32" t="s">
        <v>18</v>
      </c>
      <c r="K10" s="681" t="s">
        <v>5</v>
      </c>
      <c r="L10" s="682"/>
      <c r="M10" s="682"/>
      <c r="N10" s="682"/>
      <c r="O10" s="682"/>
      <c r="P10" s="683"/>
      <c r="Q10" s="667"/>
      <c r="R10" s="667"/>
      <c r="S10" s="667"/>
      <c r="T10" s="672"/>
      <c r="U10" s="673"/>
      <c r="V10" s="673"/>
      <c r="W10" s="673"/>
      <c r="X10" s="673"/>
      <c r="Y10" s="674"/>
      <c r="Z10" s="24" t="s">
        <v>65</v>
      </c>
      <c r="AE10" s="26" t="s">
        <v>54</v>
      </c>
      <c r="AG10" s="7">
        <v>2017</v>
      </c>
      <c r="AH10" s="18" t="s">
        <v>577</v>
      </c>
      <c r="BA10" s="8"/>
      <c r="BB10" s="8"/>
    </row>
    <row r="11" spans="1:54" ht="27.75" customHeight="1" thickBot="1">
      <c r="A11" s="33" t="s">
        <v>16</v>
      </c>
      <c r="B11" s="722" t="s">
        <v>346</v>
      </c>
      <c r="C11" s="723"/>
      <c r="D11" s="723"/>
      <c r="E11" s="34"/>
      <c r="F11" s="34"/>
      <c r="G11" s="34"/>
      <c r="H11" s="34"/>
      <c r="I11" s="35"/>
      <c r="J11" s="36" t="s">
        <v>16</v>
      </c>
      <c r="K11" s="37" t="s">
        <v>5</v>
      </c>
      <c r="L11" s="38"/>
      <c r="M11" s="38"/>
      <c r="N11" s="38"/>
      <c r="O11" s="38"/>
      <c r="P11" s="39"/>
      <c r="Q11" s="667"/>
      <c r="R11" s="667"/>
      <c r="S11" s="667"/>
      <c r="T11" s="672"/>
      <c r="U11" s="673"/>
      <c r="V11" s="673"/>
      <c r="W11" s="673"/>
      <c r="X11" s="673"/>
      <c r="Y11" s="674"/>
      <c r="Z11" s="24"/>
      <c r="AE11" s="26"/>
      <c r="AH11" s="18"/>
      <c r="BA11" s="8"/>
      <c r="BB11" s="8"/>
    </row>
    <row r="12" spans="1:54" ht="40.5" customHeight="1" thickTop="1" thickBot="1">
      <c r="A12" s="40" t="s">
        <v>16</v>
      </c>
      <c r="B12" s="778" t="s">
        <v>325</v>
      </c>
      <c r="C12" s="779"/>
      <c r="D12" s="779"/>
      <c r="E12" s="779"/>
      <c r="F12" s="779"/>
      <c r="G12" s="779"/>
      <c r="H12" s="779"/>
      <c r="I12" s="780"/>
      <c r="J12" s="41" t="s">
        <v>16</v>
      </c>
      <c r="K12" s="786" t="s">
        <v>5</v>
      </c>
      <c r="L12" s="787"/>
      <c r="M12" s="787"/>
      <c r="N12" s="787"/>
      <c r="O12" s="787"/>
      <c r="P12" s="788"/>
      <c r="Q12" s="667"/>
      <c r="R12" s="667"/>
      <c r="S12" s="667"/>
      <c r="T12" s="672"/>
      <c r="U12" s="673"/>
      <c r="V12" s="673"/>
      <c r="W12" s="673"/>
      <c r="X12" s="673"/>
      <c r="Y12" s="674"/>
      <c r="Z12" s="24" t="s">
        <v>90</v>
      </c>
      <c r="AG12" s="7">
        <v>2018</v>
      </c>
      <c r="AH12" s="18" t="s">
        <v>578</v>
      </c>
      <c r="BA12" s="8"/>
      <c r="BB12" s="8"/>
    </row>
    <row r="13" spans="1:54" ht="27.75" customHeight="1" thickTop="1" thickBot="1">
      <c r="A13" s="40" t="s">
        <v>16</v>
      </c>
      <c r="B13" s="778" t="s">
        <v>325</v>
      </c>
      <c r="C13" s="779"/>
      <c r="D13" s="779"/>
      <c r="E13" s="42"/>
      <c r="F13" s="42"/>
      <c r="G13" s="42"/>
      <c r="H13" s="42"/>
      <c r="I13" s="43"/>
      <c r="J13" s="41" t="s">
        <v>16</v>
      </c>
      <c r="K13" s="37" t="s">
        <v>5</v>
      </c>
      <c r="L13" s="38"/>
      <c r="M13" s="38"/>
      <c r="N13" s="38"/>
      <c r="O13" s="38"/>
      <c r="P13" s="39"/>
      <c r="Q13" s="667"/>
      <c r="R13" s="667"/>
      <c r="S13" s="667"/>
      <c r="T13" s="672"/>
      <c r="U13" s="673"/>
      <c r="V13" s="673"/>
      <c r="W13" s="673"/>
      <c r="X13" s="673"/>
      <c r="Y13" s="674"/>
      <c r="Z13" s="24"/>
      <c r="AE13" s="26"/>
      <c r="AH13" s="18"/>
      <c r="BA13" s="8"/>
      <c r="BB13" s="8"/>
    </row>
    <row r="14" spans="1:54" ht="27.75" customHeight="1" thickTop="1" thickBot="1">
      <c r="A14" s="33"/>
      <c r="B14" s="789" t="s">
        <v>17</v>
      </c>
      <c r="C14" s="714"/>
      <c r="D14" s="714"/>
      <c r="E14" s="34"/>
      <c r="F14" s="34"/>
      <c r="G14" s="34"/>
      <c r="H14" s="34"/>
      <c r="I14" s="35"/>
      <c r="J14" s="36" t="s">
        <v>16</v>
      </c>
      <c r="K14" s="37" t="s">
        <v>5</v>
      </c>
      <c r="L14" s="38"/>
      <c r="M14" s="38"/>
      <c r="N14" s="38"/>
      <c r="O14" s="38"/>
      <c r="P14" s="39"/>
      <c r="Q14" s="667"/>
      <c r="R14" s="667"/>
      <c r="S14" s="667"/>
      <c r="T14" s="672"/>
      <c r="U14" s="673"/>
      <c r="V14" s="673"/>
      <c r="W14" s="673"/>
      <c r="X14" s="673"/>
      <c r="Y14" s="674"/>
      <c r="Z14" s="24"/>
      <c r="AE14" s="26"/>
      <c r="AH14" s="18"/>
      <c r="BA14" s="8"/>
      <c r="BB14" s="8"/>
    </row>
    <row r="15" spans="1:54" ht="27.75" customHeight="1" thickTop="1" thickBot="1">
      <c r="A15" s="40"/>
      <c r="B15" s="781" t="s">
        <v>325</v>
      </c>
      <c r="C15" s="782"/>
      <c r="D15" s="782"/>
      <c r="E15" s="42"/>
      <c r="F15" s="42"/>
      <c r="G15" s="42"/>
      <c r="H15" s="42"/>
      <c r="I15" s="43"/>
      <c r="J15" s="41" t="s">
        <v>16</v>
      </c>
      <c r="K15" s="37" t="s">
        <v>5</v>
      </c>
      <c r="L15" s="38"/>
      <c r="M15" s="38"/>
      <c r="N15" s="38"/>
      <c r="O15" s="38"/>
      <c r="P15" s="39"/>
      <c r="Q15" s="667"/>
      <c r="R15" s="667"/>
      <c r="S15" s="667"/>
      <c r="T15" s="672"/>
      <c r="U15" s="673"/>
      <c r="V15" s="673"/>
      <c r="W15" s="673"/>
      <c r="X15" s="673"/>
      <c r="Y15" s="674"/>
      <c r="Z15" s="24"/>
      <c r="AE15" s="26"/>
      <c r="AH15" s="18"/>
      <c r="BA15" s="8"/>
      <c r="BB15" s="8"/>
    </row>
    <row r="16" spans="1:54" ht="27.75" customHeight="1" thickTop="1" thickBot="1">
      <c r="A16" s="33"/>
      <c r="B16" s="789" t="s">
        <v>351</v>
      </c>
      <c r="C16" s="714"/>
      <c r="D16" s="714"/>
      <c r="E16" s="34"/>
      <c r="F16" s="34"/>
      <c r="G16" s="34"/>
      <c r="H16" s="34"/>
      <c r="I16" s="35"/>
      <c r="J16" s="36" t="s">
        <v>16</v>
      </c>
      <c r="K16" s="37" t="s">
        <v>5</v>
      </c>
      <c r="L16" s="38"/>
      <c r="M16" s="38"/>
      <c r="N16" s="38"/>
      <c r="O16" s="38"/>
      <c r="P16" s="39"/>
      <c r="Q16" s="667"/>
      <c r="R16" s="667"/>
      <c r="S16" s="667"/>
      <c r="T16" s="672"/>
      <c r="U16" s="673"/>
      <c r="V16" s="673"/>
      <c r="W16" s="673"/>
      <c r="X16" s="673"/>
      <c r="Y16" s="674"/>
      <c r="Z16" s="24"/>
      <c r="AE16" s="26"/>
      <c r="AH16" s="18"/>
      <c r="BA16" s="8"/>
      <c r="BB16" s="8"/>
    </row>
    <row r="17" spans="1:54" ht="27.75" customHeight="1" thickTop="1" thickBot="1">
      <c r="A17" s="40"/>
      <c r="B17" s="781" t="s">
        <v>346</v>
      </c>
      <c r="C17" s="782"/>
      <c r="D17" s="782"/>
      <c r="E17" s="42"/>
      <c r="F17" s="42"/>
      <c r="G17" s="42"/>
      <c r="H17" s="42"/>
      <c r="I17" s="43"/>
      <c r="J17" s="41" t="s">
        <v>16</v>
      </c>
      <c r="K17" s="37" t="s">
        <v>5</v>
      </c>
      <c r="L17" s="38"/>
      <c r="M17" s="38"/>
      <c r="N17" s="38"/>
      <c r="O17" s="38"/>
      <c r="P17" s="39"/>
      <c r="Q17" s="667"/>
      <c r="R17" s="667"/>
      <c r="S17" s="667"/>
      <c r="T17" s="672"/>
      <c r="U17" s="673"/>
      <c r="V17" s="673"/>
      <c r="W17" s="673"/>
      <c r="X17" s="673"/>
      <c r="Y17" s="674"/>
      <c r="Z17" s="24"/>
      <c r="AE17" s="26"/>
      <c r="AH17" s="18"/>
      <c r="BA17" s="8"/>
      <c r="BB17" s="8"/>
    </row>
    <row r="18" spans="1:54" ht="27.75" customHeight="1" thickTop="1" thickBot="1">
      <c r="A18" s="40"/>
      <c r="B18" s="781" t="s">
        <v>17</v>
      </c>
      <c r="C18" s="782"/>
      <c r="D18" s="782"/>
      <c r="E18" s="42"/>
      <c r="F18" s="42"/>
      <c r="G18" s="42"/>
      <c r="H18" s="42"/>
      <c r="I18" s="43"/>
      <c r="J18" s="41" t="s">
        <v>16</v>
      </c>
      <c r="K18" s="37" t="s">
        <v>5</v>
      </c>
      <c r="L18" s="38"/>
      <c r="M18" s="38"/>
      <c r="N18" s="38"/>
      <c r="O18" s="38"/>
      <c r="P18" s="39"/>
      <c r="Q18" s="667"/>
      <c r="R18" s="667"/>
      <c r="S18" s="667"/>
      <c r="T18" s="672"/>
      <c r="U18" s="673"/>
      <c r="V18" s="673"/>
      <c r="W18" s="673"/>
      <c r="X18" s="673"/>
      <c r="Y18" s="674"/>
      <c r="Z18" s="24"/>
      <c r="AE18" s="26"/>
      <c r="AH18" s="18"/>
      <c r="BA18" s="8"/>
      <c r="BB18" s="8"/>
    </row>
    <row r="19" spans="1:54" ht="27.75" customHeight="1" thickTop="1" thickBot="1">
      <c r="A19" s="40"/>
      <c r="B19" s="783" t="s">
        <v>325</v>
      </c>
      <c r="C19" s="784"/>
      <c r="D19" s="784"/>
      <c r="E19" s="42"/>
      <c r="F19" s="42"/>
      <c r="G19" s="42"/>
      <c r="H19" s="42"/>
      <c r="I19" s="43"/>
      <c r="J19" s="41" t="s">
        <v>16</v>
      </c>
      <c r="K19" s="37" t="s">
        <v>5</v>
      </c>
      <c r="L19" s="38"/>
      <c r="M19" s="38"/>
      <c r="N19" s="38"/>
      <c r="O19" s="38"/>
      <c r="P19" s="39"/>
      <c r="Q19" s="667"/>
      <c r="R19" s="667"/>
      <c r="S19" s="667"/>
      <c r="T19" s="672"/>
      <c r="U19" s="673"/>
      <c r="V19" s="673"/>
      <c r="W19" s="673"/>
      <c r="X19" s="673"/>
      <c r="Y19" s="674"/>
      <c r="Z19" s="24"/>
      <c r="AE19" s="26"/>
      <c r="AH19" s="18"/>
      <c r="BA19" s="8"/>
      <c r="BB19" s="8"/>
    </row>
    <row r="20" spans="1:54" ht="15.75" customHeight="1" thickTop="1" thickBot="1">
      <c r="A20" s="652" t="s">
        <v>579</v>
      </c>
      <c r="B20" s="653"/>
      <c r="C20" s="653"/>
      <c r="D20" s="653"/>
      <c r="E20" s="653"/>
      <c r="F20" s="653"/>
      <c r="G20" s="653"/>
      <c r="H20" s="653"/>
      <c r="I20" s="653"/>
      <c r="J20" s="653"/>
      <c r="K20" s="653"/>
      <c r="L20" s="653"/>
      <c r="M20" s="653"/>
      <c r="N20" s="653"/>
      <c r="O20" s="653"/>
      <c r="P20" s="653"/>
      <c r="Q20" s="653"/>
      <c r="R20" s="653"/>
      <c r="S20" s="653"/>
      <c r="T20" s="653"/>
      <c r="U20" s="653"/>
      <c r="V20" s="653"/>
      <c r="W20" s="653"/>
      <c r="X20" s="653"/>
      <c r="Y20" s="654"/>
      <c r="Z20" s="24" t="s">
        <v>580</v>
      </c>
      <c r="AG20" s="7">
        <v>2019</v>
      </c>
      <c r="AH20" s="18" t="s">
        <v>581</v>
      </c>
      <c r="BA20" s="8"/>
      <c r="BB20" s="8"/>
    </row>
    <row r="21" spans="1:54" ht="24.75" hidden="1" customHeight="1" thickBot="1">
      <c r="A21" s="218" t="s">
        <v>9</v>
      </c>
      <c r="B21" s="716" t="s">
        <v>10</v>
      </c>
      <c r="C21" s="716"/>
      <c r="D21" s="220" t="s">
        <v>11</v>
      </c>
      <c r="E21" s="716" t="s">
        <v>47</v>
      </c>
      <c r="F21" s="716"/>
      <c r="G21" s="716"/>
      <c r="H21" s="716"/>
      <c r="I21" s="221" t="s">
        <v>13</v>
      </c>
      <c r="J21" s="717" t="s">
        <v>48</v>
      </c>
      <c r="K21" s="717"/>
      <c r="L21" s="717"/>
      <c r="M21" s="717"/>
      <c r="N21" s="785" t="s">
        <v>582</v>
      </c>
      <c r="O21" s="785"/>
      <c r="P21" s="719" t="s">
        <v>974</v>
      </c>
      <c r="Q21" s="719"/>
      <c r="R21" s="719"/>
      <c r="S21" s="719"/>
      <c r="T21" s="719"/>
      <c r="U21" s="719"/>
      <c r="V21" s="719"/>
      <c r="W21" s="719"/>
      <c r="X21" s="719"/>
      <c r="Y21" s="720"/>
      <c r="Z21" s="30" t="s">
        <v>583</v>
      </c>
      <c r="AG21" s="7">
        <v>2020</v>
      </c>
      <c r="AH21" s="18" t="s">
        <v>584</v>
      </c>
      <c r="BA21" s="8"/>
      <c r="BB21" s="8"/>
    </row>
    <row r="22" spans="1:54" ht="15.75" hidden="1" thickBot="1">
      <c r="A22" s="228"/>
      <c r="B22" s="46"/>
      <c r="C22" s="46"/>
      <c r="D22" s="47"/>
      <c r="E22" s="46"/>
      <c r="F22" s="46"/>
      <c r="G22" s="46"/>
      <c r="H22" s="46"/>
      <c r="I22" s="48"/>
      <c r="J22" s="192"/>
      <c r="K22" s="192"/>
      <c r="L22" s="192"/>
      <c r="M22" s="192"/>
      <c r="N22" s="229"/>
      <c r="O22" s="49"/>
      <c r="P22" s="714" t="s">
        <v>483</v>
      </c>
      <c r="Q22" s="714"/>
      <c r="R22" s="714"/>
      <c r="S22" s="714"/>
      <c r="T22" s="714"/>
      <c r="U22" s="714"/>
      <c r="V22" s="714"/>
      <c r="W22" s="714"/>
      <c r="X22" s="714"/>
      <c r="Y22" s="715"/>
      <c r="Z22" s="26"/>
      <c r="AH22" s="18"/>
      <c r="BA22" s="8"/>
      <c r="BB22" s="8"/>
    </row>
    <row r="23" spans="1:54" hidden="1">
      <c r="A23" s="222"/>
      <c r="B23" s="223"/>
      <c r="C23" s="223"/>
      <c r="D23" s="224"/>
      <c r="E23" s="223"/>
      <c r="F23" s="223"/>
      <c r="G23" s="223"/>
      <c r="H23" s="223"/>
      <c r="I23" s="225"/>
      <c r="J23" s="226"/>
      <c r="K23" s="226"/>
      <c r="L23" s="226"/>
      <c r="M23" s="226"/>
      <c r="N23" s="227"/>
      <c r="O23" s="227"/>
      <c r="P23" s="795" t="s">
        <v>484</v>
      </c>
      <c r="Q23" s="795"/>
      <c r="R23" s="795"/>
      <c r="S23" s="795"/>
      <c r="T23" s="795"/>
      <c r="U23" s="795"/>
      <c r="V23" s="795"/>
      <c r="W23" s="795"/>
      <c r="X23" s="795"/>
      <c r="Y23" s="796"/>
      <c r="Z23" s="26"/>
      <c r="AH23" s="18"/>
      <c r="BA23" s="8"/>
      <c r="BB23" s="8"/>
    </row>
    <row r="24" spans="1:54" ht="25.5">
      <c r="A24" s="218" t="s">
        <v>9</v>
      </c>
      <c r="B24" s="219" t="s">
        <v>10</v>
      </c>
      <c r="C24" s="219"/>
      <c r="D24" s="220" t="s">
        <v>11</v>
      </c>
      <c r="E24" s="219" t="s">
        <v>12</v>
      </c>
      <c r="F24" s="219"/>
      <c r="G24" s="219"/>
      <c r="H24" s="219"/>
      <c r="I24" s="221"/>
      <c r="J24" s="655" t="s">
        <v>14</v>
      </c>
      <c r="K24" s="655"/>
      <c r="L24" s="655" t="s">
        <v>138</v>
      </c>
      <c r="M24" s="655"/>
      <c r="N24" s="234"/>
      <c r="O24" s="234"/>
      <c r="P24" s="719" t="s">
        <v>502</v>
      </c>
      <c r="Q24" s="719"/>
      <c r="R24" s="719"/>
      <c r="S24" s="719"/>
      <c r="T24" s="719"/>
      <c r="U24" s="719"/>
      <c r="V24" s="719"/>
      <c r="W24" s="719"/>
      <c r="X24" s="719"/>
      <c r="Y24" s="720"/>
      <c r="Z24" s="26"/>
      <c r="AH24" s="18"/>
      <c r="BA24" s="8"/>
      <c r="BB24" s="8"/>
    </row>
    <row r="25" spans="1:54" ht="25.5" hidden="1">
      <c r="A25" s="218" t="s">
        <v>9</v>
      </c>
      <c r="B25" s="219" t="s">
        <v>10</v>
      </c>
      <c r="C25" s="219"/>
      <c r="D25" s="220" t="s">
        <v>11</v>
      </c>
      <c r="E25" s="219" t="s">
        <v>12</v>
      </c>
      <c r="F25" s="219"/>
      <c r="G25" s="219"/>
      <c r="H25" s="219"/>
      <c r="I25" s="221"/>
      <c r="J25" s="717" t="s">
        <v>14</v>
      </c>
      <c r="K25" s="717"/>
      <c r="L25" s="190"/>
      <c r="M25" s="190"/>
      <c r="N25" s="234"/>
      <c r="O25" s="234"/>
      <c r="P25" s="235" t="s">
        <v>975</v>
      </c>
      <c r="Q25" s="186"/>
      <c r="R25" s="186"/>
      <c r="S25" s="186"/>
      <c r="T25" s="186"/>
      <c r="U25" s="186"/>
      <c r="V25" s="186"/>
      <c r="W25" s="186"/>
      <c r="X25" s="186"/>
      <c r="Y25" s="236"/>
      <c r="Z25" s="26"/>
      <c r="AH25" s="18"/>
      <c r="BA25" s="8"/>
      <c r="BB25" s="8"/>
    </row>
    <row r="26" spans="1:54" ht="34.5" hidden="1" customHeight="1">
      <c r="A26" s="222"/>
      <c r="B26" s="223"/>
      <c r="C26" s="223"/>
      <c r="D26" s="224"/>
      <c r="E26" s="223"/>
      <c r="F26" s="223"/>
      <c r="G26" s="223"/>
      <c r="H26" s="223"/>
      <c r="I26" s="225"/>
      <c r="J26" s="226"/>
      <c r="K26" s="226"/>
      <c r="L26" s="226"/>
      <c r="M26" s="226"/>
      <c r="N26" s="227"/>
      <c r="O26" s="227"/>
      <c r="P26" s="797" t="s">
        <v>976</v>
      </c>
      <c r="Q26" s="797"/>
      <c r="R26" s="797"/>
      <c r="S26" s="797"/>
      <c r="T26" s="797"/>
      <c r="U26" s="797"/>
      <c r="V26" s="797"/>
      <c r="W26" s="797"/>
      <c r="X26" s="797"/>
      <c r="Y26" s="798"/>
      <c r="Z26" s="26"/>
      <c r="AH26" s="19"/>
      <c r="BA26" s="8"/>
      <c r="BB26" s="8"/>
    </row>
    <row r="27" spans="1:54" ht="34.5" hidden="1" customHeight="1">
      <c r="A27" s="218" t="s">
        <v>9</v>
      </c>
      <c r="B27" s="219" t="s">
        <v>10</v>
      </c>
      <c r="C27" s="219"/>
      <c r="D27" s="220" t="s">
        <v>11</v>
      </c>
      <c r="E27" s="219" t="s">
        <v>12</v>
      </c>
      <c r="F27" s="219"/>
      <c r="G27" s="219"/>
      <c r="H27" s="219"/>
      <c r="I27" s="221"/>
      <c r="J27" s="190" t="s">
        <v>14</v>
      </c>
      <c r="K27" s="190"/>
      <c r="L27" s="190"/>
      <c r="M27" s="190"/>
      <c r="N27" s="234"/>
      <c r="O27" s="234"/>
      <c r="P27" s="235" t="s">
        <v>977</v>
      </c>
      <c r="Q27" s="186"/>
      <c r="R27" s="186"/>
      <c r="S27" s="186"/>
      <c r="T27" s="186"/>
      <c r="U27" s="186"/>
      <c r="V27" s="186"/>
      <c r="W27" s="186"/>
      <c r="X27" s="186"/>
      <c r="Y27" s="236"/>
      <c r="Z27" s="26"/>
      <c r="AH27" s="18"/>
      <c r="BA27" s="8"/>
      <c r="BB27" s="8"/>
    </row>
    <row r="28" spans="1:54" ht="34.5" hidden="1" customHeight="1">
      <c r="A28" s="228"/>
      <c r="B28" s="46"/>
      <c r="C28" s="46"/>
      <c r="D28" s="47"/>
      <c r="E28" s="46"/>
      <c r="F28" s="46"/>
      <c r="G28" s="46"/>
      <c r="H28" s="46"/>
      <c r="I28" s="48"/>
      <c r="J28" s="192"/>
      <c r="K28" s="192"/>
      <c r="L28" s="192"/>
      <c r="M28" s="192"/>
      <c r="N28" s="229"/>
      <c r="O28" s="229"/>
      <c r="P28" s="714" t="s">
        <v>978</v>
      </c>
      <c r="Q28" s="714"/>
      <c r="R28" s="714"/>
      <c r="S28" s="714"/>
      <c r="T28" s="714"/>
      <c r="U28" s="714"/>
      <c r="V28" s="714"/>
      <c r="W28" s="714"/>
      <c r="X28" s="714"/>
      <c r="Y28" s="715"/>
      <c r="Z28" s="26"/>
      <c r="AH28" s="18"/>
      <c r="BA28" s="8"/>
      <c r="BB28" s="8"/>
    </row>
    <row r="29" spans="1:54" ht="34.5" hidden="1" customHeight="1">
      <c r="A29" s="187" t="s">
        <v>9</v>
      </c>
      <c r="B29" s="188" t="s">
        <v>10</v>
      </c>
      <c r="C29" s="188"/>
      <c r="D29" s="189" t="s">
        <v>11</v>
      </c>
      <c r="E29" s="188" t="s">
        <v>12</v>
      </c>
      <c r="F29" s="188"/>
      <c r="G29" s="188"/>
      <c r="H29" s="188"/>
      <c r="I29" s="232"/>
      <c r="J29" s="643" t="s">
        <v>14</v>
      </c>
      <c r="K29" s="643"/>
      <c r="L29" s="643"/>
      <c r="M29" s="191"/>
      <c r="N29" s="233"/>
      <c r="O29" s="233"/>
      <c r="P29" s="238" t="s">
        <v>461</v>
      </c>
      <c r="Q29" s="45"/>
      <c r="R29" s="45"/>
      <c r="S29" s="45"/>
      <c r="T29" s="45"/>
      <c r="U29" s="45"/>
      <c r="V29" s="45"/>
      <c r="W29" s="45"/>
      <c r="X29" s="45"/>
      <c r="Y29" s="193"/>
      <c r="Z29" s="26"/>
      <c r="AH29" s="18"/>
      <c r="BA29" s="8"/>
      <c r="BB29" s="8"/>
    </row>
    <row r="30" spans="1:54" ht="34.5" hidden="1" customHeight="1">
      <c r="A30" s="187" t="s">
        <v>9</v>
      </c>
      <c r="B30" s="188" t="s">
        <v>46</v>
      </c>
      <c r="C30" s="188"/>
      <c r="D30" s="189" t="s">
        <v>11</v>
      </c>
      <c r="E30" s="188" t="s">
        <v>126</v>
      </c>
      <c r="F30" s="188"/>
      <c r="G30" s="188"/>
      <c r="H30" s="188"/>
      <c r="I30" s="232"/>
      <c r="J30" s="643" t="s">
        <v>311</v>
      </c>
      <c r="K30" s="643"/>
      <c r="L30" s="643"/>
      <c r="M30" s="191"/>
      <c r="N30" s="233"/>
      <c r="O30" s="233"/>
      <c r="P30" s="782" t="s">
        <v>443</v>
      </c>
      <c r="Q30" s="782"/>
      <c r="R30" s="782"/>
      <c r="S30" s="782"/>
      <c r="T30" s="782"/>
      <c r="U30" s="782"/>
      <c r="V30" s="782"/>
      <c r="W30" s="782"/>
      <c r="X30" s="45"/>
      <c r="Y30" s="193"/>
      <c r="Z30" s="26"/>
      <c r="AH30" s="18"/>
      <c r="BA30" s="8"/>
      <c r="BB30" s="8"/>
    </row>
    <row r="31" spans="1:54" ht="40.5" hidden="1" customHeight="1">
      <c r="A31" s="218" t="s">
        <v>9</v>
      </c>
      <c r="B31" s="219" t="s">
        <v>10</v>
      </c>
      <c r="C31" s="219"/>
      <c r="D31" s="220" t="s">
        <v>11</v>
      </c>
      <c r="E31" s="219" t="s">
        <v>106</v>
      </c>
      <c r="F31" s="219"/>
      <c r="G31" s="219"/>
      <c r="H31" s="219"/>
      <c r="I31" s="221"/>
      <c r="J31" s="801" t="s">
        <v>202</v>
      </c>
      <c r="K31" s="801"/>
      <c r="L31" s="801"/>
      <c r="M31" s="190"/>
      <c r="N31" s="234"/>
      <c r="O31" s="234"/>
      <c r="P31" s="242" t="s">
        <v>450</v>
      </c>
      <c r="Q31" s="186"/>
      <c r="R31" s="186"/>
      <c r="S31" s="186"/>
      <c r="T31" s="186"/>
      <c r="U31" s="186"/>
      <c r="V31" s="186"/>
      <c r="W31" s="186"/>
      <c r="X31" s="186"/>
      <c r="Y31" s="236"/>
      <c r="Z31" s="26"/>
      <c r="AH31" s="18"/>
      <c r="BA31" s="8"/>
      <c r="BB31" s="8"/>
    </row>
    <row r="32" spans="1:54" ht="34.5" hidden="1" customHeight="1">
      <c r="A32" s="228"/>
      <c r="B32" s="46"/>
      <c r="C32" s="46"/>
      <c r="D32" s="47"/>
      <c r="E32" s="46"/>
      <c r="F32" s="46"/>
      <c r="G32" s="46"/>
      <c r="H32" s="46"/>
      <c r="I32" s="48"/>
      <c r="J32" s="192"/>
      <c r="K32" s="192"/>
      <c r="L32" s="192"/>
      <c r="M32" s="192"/>
      <c r="N32" s="229"/>
      <c r="O32" s="229"/>
      <c r="P32" s="799" t="s">
        <v>451</v>
      </c>
      <c r="Q32" s="799"/>
      <c r="R32" s="799"/>
      <c r="S32" s="799"/>
      <c r="T32" s="799"/>
      <c r="U32" s="799"/>
      <c r="V32" s="799"/>
      <c r="W32" s="799"/>
      <c r="X32" s="799"/>
      <c r="Y32" s="800"/>
      <c r="Z32" s="26"/>
      <c r="AH32" s="19"/>
      <c r="BA32" s="8"/>
      <c r="BB32" s="8"/>
    </row>
    <row r="33" spans="1:54" ht="34.5" hidden="1" customHeight="1">
      <c r="A33" s="222"/>
      <c r="B33" s="223"/>
      <c r="C33" s="223"/>
      <c r="D33" s="224"/>
      <c r="E33" s="223"/>
      <c r="F33" s="223"/>
      <c r="G33" s="223"/>
      <c r="H33" s="223"/>
      <c r="I33" s="225"/>
      <c r="J33" s="226"/>
      <c r="K33" s="226"/>
      <c r="L33" s="226"/>
      <c r="M33" s="226"/>
      <c r="N33" s="227"/>
      <c r="O33" s="227"/>
      <c r="P33" s="239" t="s">
        <v>979</v>
      </c>
      <c r="Q33" s="240"/>
      <c r="R33" s="240"/>
      <c r="S33" s="240"/>
      <c r="T33" s="240"/>
      <c r="U33" s="240"/>
      <c r="V33" s="240"/>
      <c r="W33" s="240"/>
      <c r="X33" s="240"/>
      <c r="Y33" s="241"/>
      <c r="Z33" s="26"/>
      <c r="AH33" s="19"/>
      <c r="BA33" s="8"/>
      <c r="BB33" s="8"/>
    </row>
    <row r="34" spans="1:54" ht="34.5" hidden="1" customHeight="1">
      <c r="A34" s="218" t="s">
        <v>9</v>
      </c>
      <c r="B34" s="219" t="s">
        <v>10</v>
      </c>
      <c r="C34" s="219"/>
      <c r="D34" s="220" t="s">
        <v>11</v>
      </c>
      <c r="E34" s="219" t="s">
        <v>12</v>
      </c>
      <c r="F34" s="219"/>
      <c r="G34" s="219"/>
      <c r="H34" s="219"/>
      <c r="I34" s="243"/>
      <c r="J34" s="802" t="s">
        <v>117</v>
      </c>
      <c r="K34" s="717"/>
      <c r="L34" s="717"/>
      <c r="M34" s="190"/>
      <c r="N34" s="234"/>
      <c r="O34" s="234"/>
      <c r="P34" s="719" t="s">
        <v>366</v>
      </c>
      <c r="Q34" s="719"/>
      <c r="R34" s="719"/>
      <c r="S34" s="719"/>
      <c r="T34" s="719"/>
      <c r="U34" s="719"/>
      <c r="V34" s="719"/>
      <c r="W34" s="186"/>
      <c r="X34" s="186"/>
      <c r="Y34" s="236"/>
      <c r="Z34" s="26"/>
      <c r="AH34" s="19"/>
      <c r="BA34" s="8"/>
      <c r="BB34" s="8"/>
    </row>
    <row r="35" spans="1:54" ht="34.5" hidden="1" customHeight="1">
      <c r="A35" s="218" t="s">
        <v>9</v>
      </c>
      <c r="B35" s="219" t="s">
        <v>10</v>
      </c>
      <c r="C35" s="219"/>
      <c r="D35" s="220" t="s">
        <v>11</v>
      </c>
      <c r="E35" s="219" t="s">
        <v>12</v>
      </c>
      <c r="F35" s="219"/>
      <c r="G35" s="219"/>
      <c r="H35" s="219"/>
      <c r="I35" s="221"/>
      <c r="J35" s="717" t="s">
        <v>14</v>
      </c>
      <c r="K35" s="717"/>
      <c r="L35" s="190"/>
      <c r="M35" s="190"/>
      <c r="N35" s="234"/>
      <c r="O35" s="234"/>
      <c r="P35" s="235" t="s">
        <v>492</v>
      </c>
      <c r="Q35" s="186"/>
      <c r="R35" s="186"/>
      <c r="S35" s="186"/>
      <c r="T35" s="186"/>
      <c r="U35" s="186"/>
      <c r="V35" s="186"/>
      <c r="W35" s="186"/>
      <c r="X35" s="186"/>
      <c r="Y35" s="236"/>
      <c r="Z35" s="26"/>
      <c r="AH35" s="19"/>
      <c r="BA35" s="8"/>
      <c r="BB35" s="8"/>
    </row>
    <row r="36" spans="1:54" ht="34.5" hidden="1" customHeight="1">
      <c r="A36" s="228"/>
      <c r="B36" s="46"/>
      <c r="C36" s="46"/>
      <c r="D36" s="47"/>
      <c r="E36" s="46"/>
      <c r="F36" s="46"/>
      <c r="G36" s="46"/>
      <c r="H36" s="46"/>
      <c r="I36" s="48"/>
      <c r="J36" s="192"/>
      <c r="K36" s="192"/>
      <c r="L36" s="192"/>
      <c r="M36" s="192"/>
      <c r="N36" s="229"/>
      <c r="O36" s="229"/>
      <c r="P36" s="230" t="s">
        <v>493</v>
      </c>
      <c r="Q36" s="44"/>
      <c r="R36" s="44"/>
      <c r="S36" s="44"/>
      <c r="T36" s="44"/>
      <c r="U36" s="44"/>
      <c r="V36" s="44"/>
      <c r="W36" s="44"/>
      <c r="X36" s="44"/>
      <c r="Y36" s="237"/>
      <c r="Z36" s="26"/>
      <c r="AH36" s="19"/>
      <c r="BA36" s="8"/>
      <c r="BB36" s="8"/>
    </row>
    <row r="37" spans="1:54" ht="34.5" hidden="1" customHeight="1">
      <c r="A37" s="228"/>
      <c r="B37" s="46"/>
      <c r="C37" s="46"/>
      <c r="D37" s="47"/>
      <c r="E37" s="46"/>
      <c r="F37" s="46"/>
      <c r="G37" s="46"/>
      <c r="H37" s="46"/>
      <c r="I37" s="48"/>
      <c r="J37" s="192"/>
      <c r="K37" s="192"/>
      <c r="L37" s="192"/>
      <c r="M37" s="192"/>
      <c r="N37" s="229"/>
      <c r="O37" s="229"/>
      <c r="P37" s="230" t="s">
        <v>494</v>
      </c>
      <c r="Q37" s="44"/>
      <c r="R37" s="44"/>
      <c r="S37" s="44"/>
      <c r="T37" s="44"/>
      <c r="U37" s="44"/>
      <c r="V37" s="44"/>
      <c r="W37" s="44"/>
      <c r="X37" s="44"/>
      <c r="Y37" s="237"/>
      <c r="Z37" s="26"/>
      <c r="AH37" s="19"/>
      <c r="BA37" s="8"/>
      <c r="BB37" s="8"/>
    </row>
    <row r="38" spans="1:54" ht="34.5" hidden="1" customHeight="1">
      <c r="A38" s="222"/>
      <c r="B38" s="223"/>
      <c r="C38" s="223"/>
      <c r="D38" s="224"/>
      <c r="E38" s="223"/>
      <c r="F38" s="223"/>
      <c r="G38" s="223"/>
      <c r="H38" s="223"/>
      <c r="I38" s="231"/>
      <c r="J38" s="226"/>
      <c r="K38" s="226"/>
      <c r="L38" s="226"/>
      <c r="M38" s="226"/>
      <c r="N38" s="227"/>
      <c r="O38" s="227"/>
      <c r="P38" s="797" t="s">
        <v>451</v>
      </c>
      <c r="Q38" s="797"/>
      <c r="R38" s="797"/>
      <c r="S38" s="797"/>
      <c r="T38" s="797"/>
      <c r="U38" s="797"/>
      <c r="V38" s="797"/>
      <c r="W38" s="797"/>
      <c r="X38" s="797"/>
      <c r="Y38" s="798"/>
      <c r="Z38" s="26"/>
      <c r="AH38" s="18"/>
      <c r="BA38" s="8"/>
      <c r="BB38" s="8"/>
    </row>
    <row r="39" spans="1:54" ht="15.75" thickBot="1">
      <c r="A39" s="709" t="s">
        <v>585</v>
      </c>
      <c r="B39" s="626"/>
      <c r="C39" s="626"/>
      <c r="D39" s="626"/>
      <c r="E39" s="626"/>
      <c r="F39" s="626"/>
      <c r="G39" s="626"/>
      <c r="H39" s="626"/>
      <c r="I39" s="626"/>
      <c r="J39" s="626"/>
      <c r="K39" s="626"/>
      <c r="L39" s="626"/>
      <c r="M39" s="626"/>
      <c r="N39" s="626"/>
      <c r="O39" s="626"/>
      <c r="P39" s="626"/>
      <c r="Q39" s="626"/>
      <c r="R39" s="626"/>
      <c r="S39" s="626"/>
      <c r="T39" s="626"/>
      <c r="U39" s="626"/>
      <c r="V39" s="626"/>
      <c r="W39" s="626"/>
      <c r="X39" s="627"/>
      <c r="Y39" s="628"/>
      <c r="AG39" s="7">
        <v>2021</v>
      </c>
      <c r="BA39" s="8"/>
      <c r="BB39" s="8"/>
    </row>
    <row r="40" spans="1:54" ht="26.25" customHeight="1" thickBot="1">
      <c r="A40" s="710" t="s">
        <v>411</v>
      </c>
      <c r="B40" s="621" t="s">
        <v>586</v>
      </c>
      <c r="C40" s="631" t="s">
        <v>587</v>
      </c>
      <c r="D40" s="631"/>
      <c r="E40" s="631"/>
      <c r="F40" s="631"/>
      <c r="G40" s="631"/>
      <c r="H40" s="631"/>
      <c r="I40" s="631"/>
      <c r="J40" s="631"/>
      <c r="K40" s="631"/>
      <c r="L40" s="631"/>
      <c r="M40" s="631"/>
      <c r="N40" s="631"/>
      <c r="O40" s="631"/>
      <c r="P40" s="631"/>
      <c r="Q40" s="631"/>
      <c r="R40" s="631"/>
      <c r="S40" s="631"/>
      <c r="T40" s="631"/>
      <c r="U40" s="631"/>
      <c r="V40" s="631"/>
      <c r="W40" s="617" t="s">
        <v>588</v>
      </c>
      <c r="X40" s="617"/>
      <c r="Y40" s="632" t="s">
        <v>589</v>
      </c>
      <c r="AG40" s="7">
        <v>2022</v>
      </c>
      <c r="BA40" s="8"/>
      <c r="BB40" s="8"/>
    </row>
    <row r="41" spans="1:54" ht="31.5" customHeight="1" thickBot="1">
      <c r="A41" s="711"/>
      <c r="B41" s="712"/>
      <c r="C41" s="616" t="s">
        <v>590</v>
      </c>
      <c r="D41" s="616" t="s">
        <v>591</v>
      </c>
      <c r="E41" s="616" t="s">
        <v>592</v>
      </c>
      <c r="F41" s="618" t="s">
        <v>24</v>
      </c>
      <c r="G41" s="619"/>
      <c r="H41" s="616" t="s">
        <v>39</v>
      </c>
      <c r="I41" s="618" t="s">
        <v>593</v>
      </c>
      <c r="J41" s="619"/>
      <c r="K41" s="616" t="s">
        <v>40</v>
      </c>
      <c r="L41" s="618" t="s">
        <v>42</v>
      </c>
      <c r="M41" s="622"/>
      <c r="N41" s="619"/>
      <c r="O41" s="614" t="s">
        <v>25</v>
      </c>
      <c r="P41" s="614"/>
      <c r="Q41" s="614"/>
      <c r="R41" s="614"/>
      <c r="S41" s="614"/>
      <c r="T41" s="614"/>
      <c r="U41" s="614" t="s">
        <v>594</v>
      </c>
      <c r="V41" s="614"/>
      <c r="W41" s="614" t="s">
        <v>595</v>
      </c>
      <c r="X41" s="614"/>
      <c r="Y41" s="633"/>
      <c r="AG41" s="7">
        <v>2023</v>
      </c>
      <c r="BA41" s="8"/>
      <c r="BB41" s="8"/>
    </row>
    <row r="42" spans="1:54" ht="32.25" customHeight="1" thickBot="1">
      <c r="A42" s="711"/>
      <c r="B42" s="712"/>
      <c r="C42" s="634"/>
      <c r="D42" s="634"/>
      <c r="E42" s="634"/>
      <c r="F42" s="620"/>
      <c r="G42" s="621"/>
      <c r="H42" s="617"/>
      <c r="I42" s="620"/>
      <c r="J42" s="621"/>
      <c r="K42" s="617"/>
      <c r="L42" s="620"/>
      <c r="M42" s="623"/>
      <c r="N42" s="621"/>
      <c r="O42" s="50">
        <v>2013</v>
      </c>
      <c r="P42" s="50">
        <v>2014</v>
      </c>
      <c r="Q42" s="50">
        <v>2015</v>
      </c>
      <c r="R42" s="50">
        <v>2015</v>
      </c>
      <c r="S42" s="50">
        <v>2016</v>
      </c>
      <c r="T42" s="50"/>
      <c r="U42" s="51" t="s">
        <v>596</v>
      </c>
      <c r="V42" s="51" t="s">
        <v>597</v>
      </c>
      <c r="W42" s="50" t="s">
        <v>598</v>
      </c>
      <c r="X42" s="50" t="s">
        <v>599</v>
      </c>
      <c r="Y42" s="631"/>
      <c r="AG42" s="7">
        <v>2024</v>
      </c>
      <c r="BA42" s="8"/>
      <c r="BB42" s="8"/>
    </row>
    <row r="43" spans="1:54" ht="15.75" thickBot="1">
      <c r="A43" s="329" t="s">
        <v>412</v>
      </c>
      <c r="B43" s="321" t="s">
        <v>413</v>
      </c>
      <c r="C43" s="54"/>
      <c r="D43" s="54"/>
      <c r="E43" s="54"/>
      <c r="F43" s="606"/>
      <c r="G43" s="607"/>
      <c r="H43" s="55"/>
      <c r="I43" s="606"/>
      <c r="J43" s="607"/>
      <c r="K43" s="55"/>
      <c r="L43" s="606"/>
      <c r="M43" s="615"/>
      <c r="N43" s="607"/>
      <c r="O43" s="57"/>
      <c r="P43" s="57"/>
      <c r="Q43" s="57"/>
      <c r="R43" s="57"/>
      <c r="S43" s="57"/>
      <c r="T43" s="57"/>
      <c r="U43" s="58"/>
      <c r="V43" s="58"/>
      <c r="W43" s="59"/>
      <c r="X43" s="58"/>
      <c r="Y43" s="60"/>
      <c r="BA43" s="8"/>
      <c r="BB43" s="8"/>
    </row>
    <row r="44" spans="1:54" ht="26.25" thickBot="1">
      <c r="A44" s="329" t="s">
        <v>414</v>
      </c>
      <c r="B44" s="322" t="s">
        <v>415</v>
      </c>
      <c r="C44" s="57"/>
      <c r="D44" s="57"/>
      <c r="E44" s="57"/>
      <c r="F44" s="609"/>
      <c r="G44" s="610"/>
      <c r="H44" s="62"/>
      <c r="I44" s="606"/>
      <c r="J44" s="607"/>
      <c r="K44" s="62"/>
      <c r="L44" s="602"/>
      <c r="M44" s="608"/>
      <c r="N44" s="603"/>
      <c r="O44" s="57"/>
      <c r="P44" s="57"/>
      <c r="Q44" s="57"/>
      <c r="R44" s="57"/>
      <c r="S44" s="57"/>
      <c r="T44" s="57"/>
      <c r="U44" s="58"/>
      <c r="V44" s="58"/>
      <c r="W44" s="59"/>
      <c r="X44" s="58"/>
      <c r="Y44" s="60"/>
      <c r="BA44" s="8"/>
      <c r="BB44" s="8"/>
    </row>
    <row r="45" spans="1:54" ht="26.25" thickBot="1">
      <c r="A45" s="330" t="s">
        <v>416</v>
      </c>
      <c r="B45" s="323" t="s">
        <v>415</v>
      </c>
      <c r="C45" s="57"/>
      <c r="D45" s="57"/>
      <c r="E45" s="57"/>
      <c r="F45" s="609"/>
      <c r="G45" s="610"/>
      <c r="H45" s="62"/>
      <c r="I45" s="606"/>
      <c r="J45" s="607"/>
      <c r="K45" s="62"/>
      <c r="L45" s="602"/>
      <c r="M45" s="608"/>
      <c r="N45" s="603"/>
      <c r="O45" s="57"/>
      <c r="P45" s="57"/>
      <c r="Q45" s="57"/>
      <c r="R45" s="57"/>
      <c r="S45" s="57"/>
      <c r="T45" s="64"/>
      <c r="U45" s="65"/>
      <c r="V45" s="58"/>
      <c r="W45" s="59"/>
      <c r="X45" s="58"/>
      <c r="Y45" s="60"/>
      <c r="BA45" s="8"/>
      <c r="BB45" s="8"/>
    </row>
    <row r="46" spans="1:54" ht="45.75" thickBot="1">
      <c r="A46" s="790" t="s">
        <v>1004</v>
      </c>
      <c r="B46" s="324" t="s">
        <v>482</v>
      </c>
      <c r="C46" s="57" t="s">
        <v>485</v>
      </c>
      <c r="D46" s="67" t="s">
        <v>486</v>
      </c>
      <c r="E46" s="67" t="s">
        <v>980</v>
      </c>
      <c r="F46" s="793" t="s">
        <v>26</v>
      </c>
      <c r="G46" s="605"/>
      <c r="H46" s="62" t="s">
        <v>52</v>
      </c>
      <c r="I46" s="606" t="s">
        <v>74</v>
      </c>
      <c r="J46" s="607"/>
      <c r="K46" s="244" t="s">
        <v>22</v>
      </c>
      <c r="L46" s="794" t="s">
        <v>568</v>
      </c>
      <c r="M46" s="608"/>
      <c r="N46" s="603"/>
      <c r="O46" s="57"/>
      <c r="P46" s="57"/>
      <c r="Q46" s="57"/>
      <c r="R46" s="245">
        <v>0.97</v>
      </c>
      <c r="S46" s="75">
        <v>0.94899999999999995</v>
      </c>
      <c r="T46" s="64"/>
      <c r="U46" s="68">
        <v>0.95</v>
      </c>
      <c r="V46" s="58"/>
      <c r="W46" s="59">
        <f>0.9927*100</f>
        <v>99.27</v>
      </c>
      <c r="X46" s="58"/>
      <c r="Y46" s="60" t="s">
        <v>558</v>
      </c>
      <c r="BA46" s="8"/>
      <c r="BB46" s="8"/>
    </row>
    <row r="47" spans="1:54" ht="60.75" thickBot="1">
      <c r="A47" s="791"/>
      <c r="B47" s="322" t="s">
        <v>487</v>
      </c>
      <c r="C47" s="67" t="s">
        <v>488</v>
      </c>
      <c r="D47" s="67" t="s">
        <v>437</v>
      </c>
      <c r="E47" s="67" t="s">
        <v>981</v>
      </c>
      <c r="F47" s="604" t="s">
        <v>600</v>
      </c>
      <c r="G47" s="605"/>
      <c r="H47" s="62" t="s">
        <v>21</v>
      </c>
      <c r="I47" s="606" t="s">
        <v>23</v>
      </c>
      <c r="J47" s="607"/>
      <c r="K47" s="62" t="s">
        <v>64</v>
      </c>
      <c r="L47" s="604" t="s">
        <v>568</v>
      </c>
      <c r="M47" s="613"/>
      <c r="N47" s="605"/>
      <c r="O47" s="57"/>
      <c r="P47" s="57"/>
      <c r="Q47" s="57"/>
      <c r="R47" s="57"/>
      <c r="S47" s="57"/>
      <c r="T47" s="64"/>
      <c r="U47" s="68"/>
      <c r="V47" s="58"/>
      <c r="W47" s="59">
        <f>0.6666*100</f>
        <v>66.66</v>
      </c>
      <c r="X47" s="58"/>
      <c r="Y47" s="60" t="s">
        <v>558</v>
      </c>
      <c r="BA47" s="8"/>
      <c r="BB47" s="8"/>
    </row>
    <row r="48" spans="1:54" ht="64.5" thickBot="1">
      <c r="A48" s="792"/>
      <c r="B48" s="322" t="s">
        <v>982</v>
      </c>
      <c r="C48" s="67" t="s">
        <v>438</v>
      </c>
      <c r="D48" s="67" t="s">
        <v>439</v>
      </c>
      <c r="E48" s="67" t="s">
        <v>983</v>
      </c>
      <c r="F48" s="794" t="s">
        <v>26</v>
      </c>
      <c r="G48" s="603"/>
      <c r="H48" s="62" t="s">
        <v>21</v>
      </c>
      <c r="I48" s="69" t="s">
        <v>23</v>
      </c>
      <c r="J48" s="70"/>
      <c r="K48" s="62" t="s">
        <v>22</v>
      </c>
      <c r="L48" s="246" t="s">
        <v>568</v>
      </c>
      <c r="M48" s="72"/>
      <c r="N48" s="73"/>
      <c r="O48" s="57"/>
      <c r="P48" s="57"/>
      <c r="Q48" s="57"/>
      <c r="R48" s="74">
        <v>100</v>
      </c>
      <c r="S48" s="74">
        <v>100</v>
      </c>
      <c r="T48" s="64"/>
      <c r="U48" s="68">
        <v>1</v>
      </c>
      <c r="V48" s="58"/>
      <c r="W48" s="59">
        <v>100</v>
      </c>
      <c r="X48" s="75"/>
      <c r="Y48" s="60" t="s">
        <v>558</v>
      </c>
      <c r="BA48" s="8"/>
      <c r="BB48" s="8"/>
    </row>
    <row r="49" spans="1:54" ht="75.75" thickBot="1">
      <c r="A49" s="791" t="s">
        <v>417</v>
      </c>
      <c r="B49" s="322" t="s">
        <v>503</v>
      </c>
      <c r="C49" s="57" t="s">
        <v>504</v>
      </c>
      <c r="D49" s="57" t="s">
        <v>505</v>
      </c>
      <c r="E49" s="67" t="s">
        <v>987</v>
      </c>
      <c r="F49" s="77" t="s">
        <v>26</v>
      </c>
      <c r="G49" s="78"/>
      <c r="H49" s="244" t="s">
        <v>21</v>
      </c>
      <c r="I49" s="69" t="s">
        <v>23</v>
      </c>
      <c r="J49" s="70"/>
      <c r="K49" s="62" t="s">
        <v>22</v>
      </c>
      <c r="L49" s="246" t="s">
        <v>568</v>
      </c>
      <c r="M49" s="72"/>
      <c r="N49" s="73"/>
      <c r="O49" s="57"/>
      <c r="P49" s="57"/>
      <c r="Q49" s="57"/>
      <c r="R49" s="57">
        <v>100</v>
      </c>
      <c r="S49" s="57">
        <v>90.1</v>
      </c>
      <c r="T49" s="64"/>
      <c r="U49" s="68">
        <v>1</v>
      </c>
      <c r="V49" s="58"/>
      <c r="W49" s="59">
        <v>100</v>
      </c>
      <c r="X49" s="58"/>
      <c r="Y49" s="60" t="s">
        <v>558</v>
      </c>
      <c r="BA49" s="8"/>
      <c r="BB49" s="8"/>
    </row>
    <row r="50" spans="1:54" ht="105.75" thickBot="1">
      <c r="A50" s="791"/>
      <c r="B50" s="325" t="s">
        <v>519</v>
      </c>
      <c r="C50" s="57" t="s">
        <v>418</v>
      </c>
      <c r="D50" s="57" t="s">
        <v>506</v>
      </c>
      <c r="E50" s="67" t="s">
        <v>988</v>
      </c>
      <c r="F50" s="77" t="s">
        <v>26</v>
      </c>
      <c r="G50" s="78"/>
      <c r="H50" s="62" t="s">
        <v>21</v>
      </c>
      <c r="I50" s="69" t="s">
        <v>23</v>
      </c>
      <c r="J50" s="70"/>
      <c r="K50" s="244" t="s">
        <v>22</v>
      </c>
      <c r="L50" s="246" t="s">
        <v>568</v>
      </c>
      <c r="M50" s="72"/>
      <c r="N50" s="73"/>
      <c r="O50" s="57"/>
      <c r="P50" s="57"/>
      <c r="Q50" s="57"/>
      <c r="R50" s="57"/>
      <c r="S50" s="57"/>
      <c r="T50" s="64"/>
      <c r="U50" s="68">
        <v>1</v>
      </c>
      <c r="V50" s="58"/>
      <c r="W50" s="59">
        <v>100</v>
      </c>
      <c r="X50" s="58"/>
      <c r="Y50" s="60" t="s">
        <v>558</v>
      </c>
      <c r="BA50" s="8"/>
      <c r="BB50" s="8"/>
    </row>
    <row r="51" spans="1:54" ht="90.75" thickBot="1">
      <c r="A51" s="791"/>
      <c r="B51" s="322" t="s">
        <v>480</v>
      </c>
      <c r="C51" s="57" t="s">
        <v>418</v>
      </c>
      <c r="D51" s="57" t="s">
        <v>481</v>
      </c>
      <c r="E51" s="67" t="s">
        <v>989</v>
      </c>
      <c r="F51" s="77" t="s">
        <v>26</v>
      </c>
      <c r="G51" s="78"/>
      <c r="H51" s="62" t="s">
        <v>21</v>
      </c>
      <c r="I51" s="69" t="s">
        <v>23</v>
      </c>
      <c r="J51" s="70"/>
      <c r="K51" s="62" t="s">
        <v>22</v>
      </c>
      <c r="L51" s="246" t="s">
        <v>568</v>
      </c>
      <c r="M51" s="72"/>
      <c r="N51" s="73"/>
      <c r="O51" s="57"/>
      <c r="P51" s="57"/>
      <c r="Q51" s="57"/>
      <c r="R51" s="57">
        <v>100</v>
      </c>
      <c r="S51" s="57">
        <v>100</v>
      </c>
      <c r="T51" s="64"/>
      <c r="U51" s="68">
        <v>1</v>
      </c>
      <c r="V51" s="58"/>
      <c r="W51" s="59">
        <v>100</v>
      </c>
      <c r="X51" s="58"/>
      <c r="Y51" s="60" t="s">
        <v>558</v>
      </c>
      <c r="BA51" s="8"/>
      <c r="BB51" s="8"/>
    </row>
    <row r="52" spans="1:54" ht="51.75" thickBot="1">
      <c r="A52" s="791"/>
      <c r="B52" s="322" t="s">
        <v>406</v>
      </c>
      <c r="C52" s="57" t="s">
        <v>407</v>
      </c>
      <c r="D52" s="57" t="s">
        <v>408</v>
      </c>
      <c r="E52" s="67" t="s">
        <v>990</v>
      </c>
      <c r="F52" s="77" t="s">
        <v>26</v>
      </c>
      <c r="G52" s="78"/>
      <c r="H52" s="62" t="s">
        <v>21</v>
      </c>
      <c r="I52" s="69" t="s">
        <v>23</v>
      </c>
      <c r="J52" s="70"/>
      <c r="K52" s="62" t="s">
        <v>22</v>
      </c>
      <c r="L52" s="246" t="s">
        <v>568</v>
      </c>
      <c r="M52" s="72"/>
      <c r="N52" s="73"/>
      <c r="O52" s="57"/>
      <c r="P52" s="57"/>
      <c r="Q52" s="57"/>
      <c r="R52" s="57">
        <v>100</v>
      </c>
      <c r="S52" s="57">
        <v>100</v>
      </c>
      <c r="T52" s="64"/>
      <c r="U52" s="68">
        <v>1</v>
      </c>
      <c r="V52" s="58"/>
      <c r="W52" s="59">
        <v>100</v>
      </c>
      <c r="X52" s="58"/>
      <c r="Y52" s="60" t="s">
        <v>558</v>
      </c>
      <c r="BA52" s="8"/>
      <c r="BB52" s="8"/>
    </row>
    <row r="53" spans="1:54" ht="90.75" thickBot="1">
      <c r="A53" s="792"/>
      <c r="B53" s="322" t="s">
        <v>462</v>
      </c>
      <c r="C53" s="57" t="s">
        <v>463</v>
      </c>
      <c r="D53" s="57" t="s">
        <v>464</v>
      </c>
      <c r="E53" s="67" t="s">
        <v>991</v>
      </c>
      <c r="F53" s="247" t="s">
        <v>26</v>
      </c>
      <c r="G53" s="78"/>
      <c r="H53" s="62" t="s">
        <v>21</v>
      </c>
      <c r="I53" s="69" t="s">
        <v>23</v>
      </c>
      <c r="J53" s="70"/>
      <c r="K53" s="250" t="s">
        <v>22</v>
      </c>
      <c r="L53" s="249" t="s">
        <v>568</v>
      </c>
      <c r="M53" s="253"/>
      <c r="N53" s="254"/>
      <c r="O53" s="57"/>
      <c r="P53" s="57"/>
      <c r="Q53" s="57"/>
      <c r="R53" s="57">
        <v>100</v>
      </c>
      <c r="S53" s="57">
        <v>100</v>
      </c>
      <c r="T53" s="64"/>
      <c r="U53" s="68">
        <v>1</v>
      </c>
      <c r="V53" s="58"/>
      <c r="W53" s="59">
        <v>100</v>
      </c>
      <c r="X53" s="58"/>
      <c r="Y53" s="60" t="s">
        <v>558</v>
      </c>
      <c r="BA53" s="8"/>
      <c r="BB53" s="8"/>
    </row>
    <row r="54" spans="1:54" ht="90.75" thickBot="1">
      <c r="A54" s="336" t="s">
        <v>417</v>
      </c>
      <c r="B54" s="322" t="s">
        <v>495</v>
      </c>
      <c r="C54" s="57" t="s">
        <v>496</v>
      </c>
      <c r="D54" s="57" t="s">
        <v>497</v>
      </c>
      <c r="E54" s="67" t="s">
        <v>1001</v>
      </c>
      <c r="F54" s="77" t="s">
        <v>26</v>
      </c>
      <c r="G54" s="78"/>
      <c r="H54" s="62" t="s">
        <v>21</v>
      </c>
      <c r="I54" s="69" t="s">
        <v>23</v>
      </c>
      <c r="J54" s="70"/>
      <c r="K54" s="244" t="s">
        <v>22</v>
      </c>
      <c r="L54" s="71" t="s">
        <v>568</v>
      </c>
      <c r="M54" s="72"/>
      <c r="N54" s="73"/>
      <c r="O54" s="57"/>
      <c r="P54" s="57"/>
      <c r="Q54" s="57"/>
      <c r="R54" s="57">
        <v>100</v>
      </c>
      <c r="S54" s="57">
        <v>100</v>
      </c>
      <c r="T54" s="64"/>
      <c r="U54" s="68">
        <v>1</v>
      </c>
      <c r="V54" s="58"/>
      <c r="W54" s="59"/>
      <c r="X54" s="58"/>
      <c r="Y54" s="60" t="s">
        <v>558</v>
      </c>
      <c r="BA54" s="8"/>
      <c r="BB54" s="8"/>
    </row>
    <row r="55" spans="1:54" ht="90.75" thickBot="1">
      <c r="A55" s="335" t="s">
        <v>419</v>
      </c>
      <c r="B55" s="322" t="s">
        <v>498</v>
      </c>
      <c r="C55" s="57" t="s">
        <v>420</v>
      </c>
      <c r="D55" s="57" t="s">
        <v>499</v>
      </c>
      <c r="E55" s="67" t="s">
        <v>1002</v>
      </c>
      <c r="F55" s="247" t="s">
        <v>26</v>
      </c>
      <c r="G55" s="78"/>
      <c r="H55" s="244" t="s">
        <v>21</v>
      </c>
      <c r="I55" s="206" t="s">
        <v>23</v>
      </c>
      <c r="J55" s="70"/>
      <c r="K55" s="244" t="s">
        <v>22</v>
      </c>
      <c r="L55" s="71" t="s">
        <v>568</v>
      </c>
      <c r="M55" s="72"/>
      <c r="N55" s="73"/>
      <c r="O55" s="57"/>
      <c r="P55" s="57"/>
      <c r="Q55" s="57"/>
      <c r="R55" s="57"/>
      <c r="S55" s="57"/>
      <c r="T55" s="64"/>
      <c r="U55" s="68">
        <v>1</v>
      </c>
      <c r="V55" s="58"/>
      <c r="W55" s="59">
        <v>100</v>
      </c>
      <c r="X55" s="58"/>
      <c r="Y55" s="60" t="s">
        <v>558</v>
      </c>
      <c r="BA55" s="8"/>
      <c r="BB55" s="8"/>
    </row>
    <row r="56" spans="1:54" ht="90.75" thickBot="1">
      <c r="A56" s="957" t="s">
        <v>421</v>
      </c>
      <c r="B56" s="322" t="s">
        <v>444</v>
      </c>
      <c r="C56" s="67" t="s">
        <v>445</v>
      </c>
      <c r="D56" s="57" t="s">
        <v>446</v>
      </c>
      <c r="E56" s="67" t="s">
        <v>992</v>
      </c>
      <c r="F56" s="247" t="s">
        <v>26</v>
      </c>
      <c r="G56" s="78"/>
      <c r="H56" s="244" t="s">
        <v>21</v>
      </c>
      <c r="I56" s="69" t="s">
        <v>23</v>
      </c>
      <c r="J56" s="56"/>
      <c r="K56" s="251" t="s">
        <v>22</v>
      </c>
      <c r="L56" s="257" t="s">
        <v>995</v>
      </c>
      <c r="M56" s="258"/>
      <c r="N56" s="259"/>
      <c r="O56" s="252"/>
      <c r="P56" s="57"/>
      <c r="Q56" s="57"/>
      <c r="R56" s="57"/>
      <c r="S56" s="57">
        <v>100</v>
      </c>
      <c r="T56" s="64"/>
      <c r="U56" s="68">
        <v>1</v>
      </c>
      <c r="V56" s="58"/>
      <c r="W56" s="59">
        <v>100</v>
      </c>
      <c r="X56" s="58"/>
      <c r="Y56" s="60" t="s">
        <v>558</v>
      </c>
      <c r="BA56" s="8"/>
      <c r="BB56" s="8"/>
    </row>
    <row r="57" spans="1:54" ht="60.75" thickBot="1">
      <c r="A57" s="958"/>
      <c r="B57" s="322" t="s">
        <v>447</v>
      </c>
      <c r="C57" s="57" t="s">
        <v>448</v>
      </c>
      <c r="D57" s="57" t="s">
        <v>449</v>
      </c>
      <c r="E57" s="67" t="s">
        <v>993</v>
      </c>
      <c r="F57" s="247" t="s">
        <v>26</v>
      </c>
      <c r="G57" s="78"/>
      <c r="H57" s="244" t="s">
        <v>21</v>
      </c>
      <c r="I57" s="69" t="s">
        <v>23</v>
      </c>
      <c r="J57" s="70"/>
      <c r="K57" s="260" t="s">
        <v>22</v>
      </c>
      <c r="L57" s="257" t="s">
        <v>995</v>
      </c>
      <c r="M57" s="258"/>
      <c r="N57" s="259"/>
      <c r="O57" s="252"/>
      <c r="P57" s="57"/>
      <c r="Q57" s="57"/>
      <c r="R57" s="57">
        <v>100</v>
      </c>
      <c r="S57" s="57">
        <v>100</v>
      </c>
      <c r="T57" s="64"/>
      <c r="U57" s="68">
        <v>1</v>
      </c>
      <c r="V57" s="58"/>
      <c r="W57" s="59">
        <v>100</v>
      </c>
      <c r="X57" s="58"/>
      <c r="Y57" s="60" t="s">
        <v>558</v>
      </c>
      <c r="BA57" s="8"/>
      <c r="BB57" s="8"/>
    </row>
    <row r="58" spans="1:54" ht="51.75" thickBot="1">
      <c r="A58" s="703"/>
      <c r="B58" s="322" t="s">
        <v>524</v>
      </c>
      <c r="C58" s="57" t="s">
        <v>525</v>
      </c>
      <c r="D58" s="67" t="s">
        <v>526</v>
      </c>
      <c r="E58" s="67" t="s">
        <v>994</v>
      </c>
      <c r="F58" s="247" t="s">
        <v>26</v>
      </c>
      <c r="G58" s="78"/>
      <c r="H58" s="244" t="s">
        <v>21</v>
      </c>
      <c r="I58" s="69" t="s">
        <v>23</v>
      </c>
      <c r="J58" s="70"/>
      <c r="K58" s="244" t="s">
        <v>22</v>
      </c>
      <c r="L58" s="185" t="s">
        <v>995</v>
      </c>
      <c r="M58" s="255"/>
      <c r="N58" s="256"/>
      <c r="O58" s="57"/>
      <c r="P58" s="57"/>
      <c r="Q58" s="57"/>
      <c r="R58" s="57"/>
      <c r="S58" s="57"/>
      <c r="T58" s="64"/>
      <c r="U58" s="68">
        <v>1</v>
      </c>
      <c r="V58" s="58"/>
      <c r="W58" s="59">
        <v>100</v>
      </c>
      <c r="X58" s="58"/>
      <c r="Y58" s="60" t="s">
        <v>558</v>
      </c>
      <c r="BA58" s="8"/>
      <c r="BB58" s="8"/>
    </row>
    <row r="59" spans="1:54" ht="60.75" thickBot="1">
      <c r="A59" s="336" t="s">
        <v>422</v>
      </c>
      <c r="B59" s="322" t="s">
        <v>500</v>
      </c>
      <c r="C59" s="57" t="s">
        <v>423</v>
      </c>
      <c r="D59" s="57" t="s">
        <v>501</v>
      </c>
      <c r="E59" s="289" t="s">
        <v>1003</v>
      </c>
      <c r="F59" s="77" t="s">
        <v>26</v>
      </c>
      <c r="G59" s="78"/>
      <c r="H59" s="62" t="s">
        <v>21</v>
      </c>
      <c r="I59" s="69" t="s">
        <v>23</v>
      </c>
      <c r="J59" s="70"/>
      <c r="K59" s="244" t="s">
        <v>22</v>
      </c>
      <c r="L59" s="71" t="s">
        <v>90</v>
      </c>
      <c r="M59" s="72"/>
      <c r="N59" s="73"/>
      <c r="O59" s="57"/>
      <c r="P59" s="57"/>
      <c r="Q59" s="57"/>
      <c r="R59" s="57">
        <v>100</v>
      </c>
      <c r="S59" s="57">
        <v>100</v>
      </c>
      <c r="T59" s="64"/>
      <c r="U59" s="68">
        <v>1</v>
      </c>
      <c r="V59" s="58"/>
      <c r="W59" s="59">
        <v>100</v>
      </c>
      <c r="X59" s="58"/>
      <c r="Y59" s="60" t="s">
        <v>558</v>
      </c>
      <c r="BA59" s="8"/>
      <c r="BB59" s="8"/>
    </row>
    <row r="60" spans="1:54" ht="60.75" thickBot="1">
      <c r="A60" s="333"/>
      <c r="B60" s="324" t="s">
        <v>535</v>
      </c>
      <c r="C60" s="57" t="s">
        <v>536</v>
      </c>
      <c r="D60" s="67" t="s">
        <v>537</v>
      </c>
      <c r="E60" s="67" t="s">
        <v>1019</v>
      </c>
      <c r="F60" s="604" t="s">
        <v>26</v>
      </c>
      <c r="G60" s="605"/>
      <c r="H60" s="244" t="s">
        <v>21</v>
      </c>
      <c r="I60" s="606" t="s">
        <v>23</v>
      </c>
      <c r="J60" s="607"/>
      <c r="K60" s="244" t="s">
        <v>22</v>
      </c>
      <c r="L60" s="602" t="s">
        <v>556</v>
      </c>
      <c r="M60" s="608"/>
      <c r="N60" s="603"/>
      <c r="O60" s="57"/>
      <c r="P60" s="57"/>
      <c r="Q60" s="57"/>
      <c r="R60" s="57"/>
      <c r="S60" s="57"/>
      <c r="T60" s="64"/>
      <c r="U60" s="68">
        <v>1</v>
      </c>
      <c r="V60" s="58"/>
      <c r="W60" s="59">
        <v>100</v>
      </c>
      <c r="X60" s="58"/>
      <c r="Y60" s="60" t="s">
        <v>558</v>
      </c>
      <c r="BA60" s="8"/>
      <c r="BB60" s="8"/>
    </row>
    <row r="61" spans="1:54" ht="75.75" thickBot="1">
      <c r="A61" s="333"/>
      <c r="B61" s="324" t="s">
        <v>538</v>
      </c>
      <c r="C61" s="57" t="s">
        <v>539</v>
      </c>
      <c r="D61" s="67" t="s">
        <v>540</v>
      </c>
      <c r="E61" s="67" t="s">
        <v>1020</v>
      </c>
      <c r="F61" s="276" t="s">
        <v>54</v>
      </c>
      <c r="G61" s="277"/>
      <c r="H61" s="244" t="s">
        <v>21</v>
      </c>
      <c r="I61" s="606" t="s">
        <v>23</v>
      </c>
      <c r="J61" s="607"/>
      <c r="K61" s="244" t="s">
        <v>22</v>
      </c>
      <c r="L61" s="272" t="s">
        <v>556</v>
      </c>
      <c r="M61" s="273"/>
      <c r="N61" s="274"/>
      <c r="O61" s="57"/>
      <c r="P61" s="57"/>
      <c r="Q61" s="57"/>
      <c r="R61" s="57"/>
      <c r="S61" s="57"/>
      <c r="T61" s="64"/>
      <c r="U61" s="68">
        <v>1</v>
      </c>
      <c r="V61" s="58"/>
      <c r="W61" s="59">
        <v>100</v>
      </c>
      <c r="X61" s="58"/>
      <c r="Y61" s="60" t="s">
        <v>558</v>
      </c>
      <c r="BA61" s="8"/>
      <c r="BB61" s="8"/>
    </row>
    <row r="62" spans="1:54" ht="75.75" thickBot="1">
      <c r="A62" s="333"/>
      <c r="B62" s="324" t="s">
        <v>541</v>
      </c>
      <c r="C62" s="57" t="s">
        <v>542</v>
      </c>
      <c r="D62" s="67" t="s">
        <v>543</v>
      </c>
      <c r="E62" s="67" t="s">
        <v>1021</v>
      </c>
      <c r="F62" s="276" t="s">
        <v>26</v>
      </c>
      <c r="G62" s="277"/>
      <c r="H62" s="244" t="s">
        <v>21</v>
      </c>
      <c r="I62" s="606" t="s">
        <v>23</v>
      </c>
      <c r="J62" s="607"/>
      <c r="K62" s="244" t="s">
        <v>22</v>
      </c>
      <c r="L62" s="272" t="s">
        <v>556</v>
      </c>
      <c r="M62" s="273"/>
      <c r="N62" s="274"/>
      <c r="O62" s="57"/>
      <c r="P62" s="57"/>
      <c r="Q62" s="57"/>
      <c r="R62" s="57"/>
      <c r="S62" s="57"/>
      <c r="T62" s="64"/>
      <c r="U62" s="68">
        <v>1</v>
      </c>
      <c r="V62" s="58"/>
      <c r="W62" s="59">
        <v>100</v>
      </c>
      <c r="X62" s="58"/>
      <c r="Y62" s="60" t="s">
        <v>558</v>
      </c>
      <c r="BA62" s="8"/>
      <c r="BB62" s="8"/>
    </row>
    <row r="63" spans="1:54" ht="77.25" thickBot="1">
      <c r="A63" s="333"/>
      <c r="B63" s="324" t="s">
        <v>544</v>
      </c>
      <c r="C63" s="57" t="s">
        <v>545</v>
      </c>
      <c r="D63" s="57" t="s">
        <v>546</v>
      </c>
      <c r="E63" s="67" t="s">
        <v>1022</v>
      </c>
      <c r="F63" s="793" t="s">
        <v>26</v>
      </c>
      <c r="G63" s="605"/>
      <c r="H63" s="244" t="s">
        <v>21</v>
      </c>
      <c r="I63" s="606" t="s">
        <v>23</v>
      </c>
      <c r="J63" s="607"/>
      <c r="K63" s="244" t="s">
        <v>22</v>
      </c>
      <c r="L63" s="602" t="s">
        <v>556</v>
      </c>
      <c r="M63" s="608"/>
      <c r="N63" s="603"/>
      <c r="O63" s="57"/>
      <c r="P63" s="57"/>
      <c r="Q63" s="57"/>
      <c r="R63" s="57"/>
      <c r="S63" s="57"/>
      <c r="T63" s="64"/>
      <c r="U63" s="68">
        <v>1</v>
      </c>
      <c r="V63" s="58"/>
      <c r="W63" s="59">
        <v>100</v>
      </c>
      <c r="X63" s="58"/>
      <c r="Y63" s="60" t="s">
        <v>558</v>
      </c>
      <c r="BA63" s="8"/>
      <c r="BB63" s="8"/>
    </row>
    <row r="64" spans="1:54" ht="51" customHeight="1" thickBot="1">
      <c r="A64" s="331" t="s">
        <v>424</v>
      </c>
      <c r="B64" s="198" t="s">
        <v>425</v>
      </c>
      <c r="C64" s="57"/>
      <c r="D64" s="57"/>
      <c r="E64" s="57"/>
      <c r="F64" s="212"/>
      <c r="G64" s="213"/>
      <c r="H64" s="62"/>
      <c r="I64" s="206"/>
      <c r="J64" s="207"/>
      <c r="K64" s="62"/>
      <c r="L64" s="208"/>
      <c r="M64" s="209"/>
      <c r="N64" s="210"/>
      <c r="O64" s="57"/>
      <c r="P64" s="57"/>
      <c r="Q64" s="57"/>
      <c r="R64" s="57"/>
      <c r="S64" s="57"/>
      <c r="T64" s="64"/>
      <c r="U64" s="65"/>
      <c r="V64" s="58"/>
      <c r="W64" s="59"/>
      <c r="X64" s="58"/>
      <c r="Y64" s="60"/>
      <c r="BA64" s="8"/>
      <c r="BB64" s="8"/>
    </row>
    <row r="65" spans="1:54" ht="90.75" thickBot="1">
      <c r="A65" s="332" t="s">
        <v>426</v>
      </c>
      <c r="B65" s="326" t="s">
        <v>452</v>
      </c>
      <c r="C65" s="252" t="s">
        <v>453</v>
      </c>
      <c r="D65" s="67" t="s">
        <v>454</v>
      </c>
      <c r="E65" s="67" t="s">
        <v>996</v>
      </c>
      <c r="F65" s="77" t="s">
        <v>26</v>
      </c>
      <c r="G65" s="78"/>
      <c r="H65" s="62" t="s">
        <v>21</v>
      </c>
      <c r="I65" s="69" t="s">
        <v>23</v>
      </c>
      <c r="J65" s="70"/>
      <c r="K65" s="62" t="s">
        <v>22</v>
      </c>
      <c r="L65" s="71" t="s">
        <v>556</v>
      </c>
      <c r="M65" s="72"/>
      <c r="N65" s="73"/>
      <c r="O65" s="57"/>
      <c r="P65" s="57"/>
      <c r="Q65" s="57"/>
      <c r="R65" s="57">
        <v>37</v>
      </c>
      <c r="S65" s="57">
        <v>26.1</v>
      </c>
      <c r="T65" s="64"/>
      <c r="U65" s="68">
        <v>1</v>
      </c>
      <c r="V65" s="58"/>
      <c r="W65" s="59">
        <v>100</v>
      </c>
      <c r="X65" s="58"/>
      <c r="Y65" s="60" t="s">
        <v>558</v>
      </c>
      <c r="BA65" s="8"/>
      <c r="BB65" s="8"/>
    </row>
    <row r="66" spans="1:54" ht="60.75" thickBot="1">
      <c r="A66" s="959" t="s">
        <v>2046</v>
      </c>
      <c r="B66" s="393" t="s">
        <v>1058</v>
      </c>
      <c r="C66" s="383" t="s">
        <v>1059</v>
      </c>
      <c r="D66" s="383" t="s">
        <v>1060</v>
      </c>
      <c r="E66" s="383" t="s">
        <v>1061</v>
      </c>
      <c r="F66" s="851" t="s">
        <v>26</v>
      </c>
      <c r="G66" s="852"/>
      <c r="H66" s="388" t="s">
        <v>52</v>
      </c>
      <c r="I66" s="846" t="s">
        <v>74</v>
      </c>
      <c r="J66" s="847"/>
      <c r="K66" s="388" t="s">
        <v>22</v>
      </c>
      <c r="L66" s="848" t="s">
        <v>568</v>
      </c>
      <c r="M66" s="849"/>
      <c r="N66" s="850"/>
      <c r="O66" s="383"/>
      <c r="P66" s="383"/>
      <c r="Q66" s="383"/>
      <c r="R66" s="383"/>
      <c r="S66" s="383"/>
      <c r="T66" s="390"/>
      <c r="U66" s="394">
        <v>1</v>
      </c>
      <c r="V66" s="384"/>
      <c r="W66" s="395"/>
      <c r="X66" s="384">
        <v>0.5</v>
      </c>
      <c r="Y66" s="386" t="s">
        <v>558</v>
      </c>
      <c r="BA66" s="8"/>
      <c r="BB66" s="8"/>
    </row>
    <row r="67" spans="1:54" ht="32.25" customHeight="1" thickBot="1">
      <c r="A67" s="335" t="s">
        <v>428</v>
      </c>
      <c r="B67" s="198" t="s">
        <v>429</v>
      </c>
      <c r="C67" s="57"/>
      <c r="D67" s="57"/>
      <c r="E67" s="57"/>
      <c r="F67" s="212"/>
      <c r="G67" s="213"/>
      <c r="H67" s="62"/>
      <c r="I67" s="206"/>
      <c r="J67" s="207"/>
      <c r="K67" s="62"/>
      <c r="L67" s="208"/>
      <c r="M67" s="209"/>
      <c r="N67" s="210"/>
      <c r="O67" s="57"/>
      <c r="P67" s="57"/>
      <c r="Q67" s="57"/>
      <c r="R67" s="57"/>
      <c r="S67" s="57"/>
      <c r="T67" s="64"/>
      <c r="U67" s="65"/>
      <c r="V67" s="58"/>
      <c r="W67" s="59"/>
      <c r="X67" s="58"/>
      <c r="Y67" s="60"/>
      <c r="BA67" s="8"/>
      <c r="BB67" s="8"/>
    </row>
    <row r="68" spans="1:54" ht="64.5" customHeight="1" thickBot="1">
      <c r="A68" s="337" t="s">
        <v>430</v>
      </c>
      <c r="B68" s="322" t="s">
        <v>440</v>
      </c>
      <c r="C68" s="67" t="s">
        <v>441</v>
      </c>
      <c r="D68" s="67" t="s">
        <v>489</v>
      </c>
      <c r="E68" s="67" t="s">
        <v>984</v>
      </c>
      <c r="F68" s="247" t="s">
        <v>26</v>
      </c>
      <c r="G68" s="78"/>
      <c r="H68" s="62" t="s">
        <v>21</v>
      </c>
      <c r="I68" s="69" t="s">
        <v>23</v>
      </c>
      <c r="J68" s="70"/>
      <c r="K68" s="62" t="s">
        <v>22</v>
      </c>
      <c r="L68" s="246" t="s">
        <v>568</v>
      </c>
      <c r="M68" s="72"/>
      <c r="N68" s="73"/>
      <c r="O68" s="57"/>
      <c r="P68" s="57"/>
      <c r="Q68" s="57"/>
      <c r="R68" s="59">
        <v>100</v>
      </c>
      <c r="S68" s="59">
        <v>100</v>
      </c>
      <c r="T68" s="64"/>
      <c r="U68" s="68">
        <v>1</v>
      </c>
      <c r="V68" s="58"/>
      <c r="W68" s="59">
        <v>100</v>
      </c>
      <c r="X68" s="58"/>
      <c r="Y68" s="60" t="s">
        <v>558</v>
      </c>
      <c r="BA68" s="8"/>
      <c r="BB68" s="8"/>
    </row>
    <row r="69" spans="1:54" ht="75.75" thickBot="1">
      <c r="A69" s="332" t="s">
        <v>431</v>
      </c>
      <c r="B69" s="327" t="s">
        <v>455</v>
      </c>
      <c r="C69" s="57" t="s">
        <v>432</v>
      </c>
      <c r="D69" s="57" t="s">
        <v>456</v>
      </c>
      <c r="E69" s="67" t="s">
        <v>997</v>
      </c>
      <c r="F69" s="247" t="s">
        <v>26</v>
      </c>
      <c r="G69" s="78"/>
      <c r="H69" s="62" t="s">
        <v>21</v>
      </c>
      <c r="I69" s="69" t="s">
        <v>23</v>
      </c>
      <c r="J69" s="70"/>
      <c r="K69" s="244" t="s">
        <v>22</v>
      </c>
      <c r="L69" s="71" t="s">
        <v>556</v>
      </c>
      <c r="M69" s="72"/>
      <c r="N69" s="73"/>
      <c r="O69" s="57"/>
      <c r="P69" s="57"/>
      <c r="Q69" s="57"/>
      <c r="R69" s="57"/>
      <c r="S69" s="57">
        <v>100</v>
      </c>
      <c r="T69" s="64"/>
      <c r="U69" s="68">
        <v>1</v>
      </c>
      <c r="V69" s="58"/>
      <c r="W69" s="59">
        <v>100</v>
      </c>
      <c r="X69" s="58"/>
      <c r="Y69" s="60" t="s">
        <v>558</v>
      </c>
      <c r="BA69" s="8"/>
      <c r="BB69" s="8"/>
    </row>
    <row r="70" spans="1:54" ht="120.75" thickBot="1">
      <c r="A70" s="332" t="s">
        <v>431</v>
      </c>
      <c r="B70" s="322" t="s">
        <v>457</v>
      </c>
      <c r="C70" s="57" t="s">
        <v>433</v>
      </c>
      <c r="D70" s="67" t="s">
        <v>458</v>
      </c>
      <c r="E70" s="289" t="s">
        <v>998</v>
      </c>
      <c r="F70" s="247" t="s">
        <v>26</v>
      </c>
      <c r="G70" s="78"/>
      <c r="H70" s="244" t="s">
        <v>21</v>
      </c>
      <c r="I70" s="206" t="s">
        <v>23</v>
      </c>
      <c r="J70" s="70"/>
      <c r="K70" s="244" t="s">
        <v>22</v>
      </c>
      <c r="L70" s="71" t="s">
        <v>556</v>
      </c>
      <c r="M70" s="72"/>
      <c r="N70" s="73"/>
      <c r="O70" s="57"/>
      <c r="P70" s="57"/>
      <c r="Q70" s="57"/>
      <c r="R70" s="57"/>
      <c r="S70" s="57"/>
      <c r="T70" s="64"/>
      <c r="U70" s="68">
        <v>1</v>
      </c>
      <c r="V70" s="58"/>
      <c r="W70" s="59">
        <v>100</v>
      </c>
      <c r="X70" s="58"/>
      <c r="Y70" s="60" t="s">
        <v>558</v>
      </c>
      <c r="BA70" s="8"/>
      <c r="BB70" s="8"/>
    </row>
    <row r="71" spans="1:54" ht="105.75" thickBot="1">
      <c r="A71" s="332" t="s">
        <v>431</v>
      </c>
      <c r="B71" s="322" t="s">
        <v>1000</v>
      </c>
      <c r="C71" s="57" t="s">
        <v>434</v>
      </c>
      <c r="D71" s="57" t="s">
        <v>459</v>
      </c>
      <c r="E71" s="67" t="s">
        <v>999</v>
      </c>
      <c r="F71" s="77" t="s">
        <v>26</v>
      </c>
      <c r="G71" s="78"/>
      <c r="H71" s="62" t="s">
        <v>21</v>
      </c>
      <c r="I71" s="69" t="s">
        <v>23</v>
      </c>
      <c r="J71" s="70"/>
      <c r="K71" s="62" t="s">
        <v>22</v>
      </c>
      <c r="L71" s="71" t="s">
        <v>556</v>
      </c>
      <c r="M71" s="72"/>
      <c r="N71" s="73"/>
      <c r="O71" s="57"/>
      <c r="P71" s="57"/>
      <c r="Q71" s="57"/>
      <c r="R71" s="57">
        <v>33.299999999999997</v>
      </c>
      <c r="S71" s="57">
        <v>33.299999999999997</v>
      </c>
      <c r="T71" s="64"/>
      <c r="U71" s="68">
        <v>1</v>
      </c>
      <c r="V71" s="58"/>
      <c r="W71" s="59">
        <v>100</v>
      </c>
      <c r="X71" s="58"/>
      <c r="Y71" s="60" t="s">
        <v>558</v>
      </c>
      <c r="BA71" s="8"/>
      <c r="BB71" s="8"/>
    </row>
    <row r="72" spans="1:54" ht="75">
      <c r="A72" s="856" t="s">
        <v>1064</v>
      </c>
      <c r="B72" s="397" t="s">
        <v>1065</v>
      </c>
      <c r="C72" s="398" t="s">
        <v>1066</v>
      </c>
      <c r="D72" s="398" t="s">
        <v>1067</v>
      </c>
      <c r="E72" s="398" t="s">
        <v>1068</v>
      </c>
      <c r="F72" s="858" t="s">
        <v>26</v>
      </c>
      <c r="G72" s="859"/>
      <c r="H72" s="399" t="s">
        <v>21</v>
      </c>
      <c r="I72" s="860" t="s">
        <v>23</v>
      </c>
      <c r="J72" s="861"/>
      <c r="K72" s="399" t="s">
        <v>22</v>
      </c>
      <c r="L72" s="858" t="s">
        <v>568</v>
      </c>
      <c r="M72" s="862"/>
      <c r="N72" s="859"/>
      <c r="O72" s="398"/>
      <c r="P72" s="398"/>
      <c r="Q72" s="398"/>
      <c r="R72" s="398"/>
      <c r="S72" s="398"/>
      <c r="T72" s="400"/>
      <c r="U72" s="401">
        <v>1</v>
      </c>
      <c r="V72" s="402"/>
      <c r="W72" s="403"/>
      <c r="X72" s="402">
        <v>0.7</v>
      </c>
      <c r="Y72" s="404" t="s">
        <v>558</v>
      </c>
      <c r="BA72" s="8"/>
      <c r="BB72" s="8"/>
    </row>
    <row r="73" spans="1:54" ht="45">
      <c r="A73" s="960"/>
      <c r="B73" s="397" t="s">
        <v>1069</v>
      </c>
      <c r="C73" s="398" t="s">
        <v>1070</v>
      </c>
      <c r="D73" s="398" t="s">
        <v>1071</v>
      </c>
      <c r="E73" s="398" t="s">
        <v>1072</v>
      </c>
      <c r="F73" s="858" t="s">
        <v>26</v>
      </c>
      <c r="G73" s="859"/>
      <c r="H73" s="399" t="s">
        <v>21</v>
      </c>
      <c r="I73" s="860" t="s">
        <v>23</v>
      </c>
      <c r="J73" s="861"/>
      <c r="K73" s="399" t="s">
        <v>22</v>
      </c>
      <c r="L73" s="858" t="s">
        <v>568</v>
      </c>
      <c r="M73" s="862"/>
      <c r="N73" s="859"/>
      <c r="O73" s="398"/>
      <c r="P73" s="398"/>
      <c r="Q73" s="398"/>
      <c r="R73" s="398"/>
      <c r="S73" s="398"/>
      <c r="T73" s="400"/>
      <c r="U73" s="401">
        <v>1</v>
      </c>
      <c r="V73" s="402"/>
      <c r="W73" s="403"/>
      <c r="X73" s="402">
        <v>0.82</v>
      </c>
      <c r="Y73" s="404" t="s">
        <v>558</v>
      </c>
      <c r="BA73" s="8"/>
      <c r="BB73" s="8"/>
    </row>
    <row r="74" spans="1:54" ht="60">
      <c r="A74" s="960"/>
      <c r="B74" s="397" t="s">
        <v>1073</v>
      </c>
      <c r="C74" s="398" t="s">
        <v>1074</v>
      </c>
      <c r="D74" s="398" t="s">
        <v>1075</v>
      </c>
      <c r="E74" s="398" t="s">
        <v>1076</v>
      </c>
      <c r="F74" s="858" t="s">
        <v>26</v>
      </c>
      <c r="G74" s="859"/>
      <c r="H74" s="399" t="s">
        <v>52</v>
      </c>
      <c r="I74" s="860" t="s">
        <v>23</v>
      </c>
      <c r="J74" s="861"/>
      <c r="K74" s="399" t="s">
        <v>22</v>
      </c>
      <c r="L74" s="858" t="s">
        <v>568</v>
      </c>
      <c r="M74" s="862"/>
      <c r="N74" s="859"/>
      <c r="O74" s="398"/>
      <c r="P74" s="398"/>
      <c r="Q74" s="398"/>
      <c r="R74" s="398"/>
      <c r="S74" s="398"/>
      <c r="T74" s="400"/>
      <c r="U74" s="401">
        <v>1</v>
      </c>
      <c r="V74" s="402"/>
      <c r="W74" s="403"/>
      <c r="X74" s="402">
        <v>0.77</v>
      </c>
      <c r="Y74" s="404" t="s">
        <v>558</v>
      </c>
      <c r="BA74" s="8"/>
      <c r="BB74" s="8"/>
    </row>
    <row r="75" spans="1:54" ht="105.75" thickBot="1">
      <c r="A75" s="857"/>
      <c r="B75" s="397" t="s">
        <v>1077</v>
      </c>
      <c r="C75" s="398" t="s">
        <v>1078</v>
      </c>
      <c r="D75" s="398" t="s">
        <v>1079</v>
      </c>
      <c r="E75" s="398" t="s">
        <v>1080</v>
      </c>
      <c r="F75" s="858" t="s">
        <v>26</v>
      </c>
      <c r="G75" s="859"/>
      <c r="H75" s="399" t="s">
        <v>52</v>
      </c>
      <c r="I75" s="860" t="s">
        <v>23</v>
      </c>
      <c r="J75" s="861"/>
      <c r="K75" s="399" t="s">
        <v>22</v>
      </c>
      <c r="L75" s="858" t="s">
        <v>568</v>
      </c>
      <c r="M75" s="862"/>
      <c r="N75" s="859"/>
      <c r="O75" s="398"/>
      <c r="P75" s="398"/>
      <c r="Q75" s="398"/>
      <c r="R75" s="398"/>
      <c r="S75" s="398"/>
      <c r="T75" s="400"/>
      <c r="U75" s="401">
        <v>1</v>
      </c>
      <c r="V75" s="402"/>
      <c r="W75" s="403"/>
      <c r="X75" s="402">
        <v>0.75</v>
      </c>
      <c r="Y75" s="404" t="s">
        <v>558</v>
      </c>
      <c r="BA75" s="8"/>
      <c r="BB75" s="8"/>
    </row>
    <row r="76" spans="1:54" ht="60.75" thickBot="1">
      <c r="A76" s="335" t="s">
        <v>435</v>
      </c>
      <c r="B76" s="322" t="s">
        <v>490</v>
      </c>
      <c r="C76" s="67" t="s">
        <v>442</v>
      </c>
      <c r="D76" s="67" t="s">
        <v>491</v>
      </c>
      <c r="E76" s="67" t="s">
        <v>985</v>
      </c>
      <c r="F76" s="77" t="s">
        <v>26</v>
      </c>
      <c r="G76" s="78"/>
      <c r="H76" s="244" t="s">
        <v>21</v>
      </c>
      <c r="I76" s="69" t="s">
        <v>23</v>
      </c>
      <c r="J76" s="70"/>
      <c r="K76" s="62" t="s">
        <v>22</v>
      </c>
      <c r="L76" s="246" t="s">
        <v>568</v>
      </c>
      <c r="M76" s="72"/>
      <c r="N76" s="73"/>
      <c r="O76" s="57"/>
      <c r="P76" s="57"/>
      <c r="Q76" s="57"/>
      <c r="R76" s="57"/>
      <c r="S76" s="57"/>
      <c r="T76" s="64"/>
      <c r="U76" s="68">
        <v>1</v>
      </c>
      <c r="V76" s="58"/>
      <c r="W76" s="248" t="s">
        <v>986</v>
      </c>
      <c r="X76" s="58"/>
      <c r="Y76" s="60"/>
      <c r="BA76" s="8"/>
      <c r="BB76" s="8"/>
    </row>
    <row r="77" spans="1:54" ht="90.75" thickBot="1">
      <c r="A77" s="537" t="s">
        <v>435</v>
      </c>
      <c r="B77" s="61" t="s">
        <v>1083</v>
      </c>
      <c r="C77" s="57" t="s">
        <v>1084</v>
      </c>
      <c r="D77" s="57" t="s">
        <v>1085</v>
      </c>
      <c r="E77" s="67" t="s">
        <v>1086</v>
      </c>
      <c r="F77" s="545" t="s">
        <v>26</v>
      </c>
      <c r="G77" s="546"/>
      <c r="H77" s="547" t="s">
        <v>21</v>
      </c>
      <c r="I77" s="540" t="s">
        <v>23</v>
      </c>
      <c r="J77" s="541"/>
      <c r="K77" s="547" t="s">
        <v>22</v>
      </c>
      <c r="L77" s="542" t="s">
        <v>568</v>
      </c>
      <c r="M77" s="543"/>
      <c r="N77" s="544"/>
      <c r="O77" s="57"/>
      <c r="P77" s="57"/>
      <c r="Q77" s="57"/>
      <c r="R77" s="57"/>
      <c r="S77" s="57"/>
      <c r="T77" s="64"/>
      <c r="U77" s="65">
        <v>1</v>
      </c>
      <c r="V77" s="58"/>
      <c r="W77" s="59">
        <v>22878</v>
      </c>
      <c r="X77" s="58">
        <v>1</v>
      </c>
      <c r="Y77" s="60" t="s">
        <v>558</v>
      </c>
      <c r="BA77" s="8"/>
      <c r="BB77" s="8"/>
    </row>
    <row r="78" spans="1:54" ht="90.75" thickBot="1">
      <c r="A78" s="537" t="s">
        <v>435</v>
      </c>
      <c r="B78" s="61" t="s">
        <v>1087</v>
      </c>
      <c r="C78" s="57" t="s">
        <v>1088</v>
      </c>
      <c r="D78" s="67" t="s">
        <v>1085</v>
      </c>
      <c r="E78" s="67" t="s">
        <v>1089</v>
      </c>
      <c r="F78" s="545" t="s">
        <v>26</v>
      </c>
      <c r="G78" s="546"/>
      <c r="H78" s="547" t="s">
        <v>21</v>
      </c>
      <c r="I78" s="540" t="s">
        <v>23</v>
      </c>
      <c r="J78" s="541"/>
      <c r="K78" s="547" t="s">
        <v>22</v>
      </c>
      <c r="L78" s="542" t="s">
        <v>568</v>
      </c>
      <c r="M78" s="543"/>
      <c r="N78" s="544"/>
      <c r="O78" s="57"/>
      <c r="P78" s="57"/>
      <c r="Q78" s="57"/>
      <c r="R78" s="57"/>
      <c r="S78" s="57"/>
      <c r="T78" s="64"/>
      <c r="U78" s="65">
        <v>1</v>
      </c>
      <c r="V78" s="58"/>
      <c r="W78" s="59">
        <v>22215</v>
      </c>
      <c r="X78" s="58">
        <v>1</v>
      </c>
      <c r="Y78" s="60" t="s">
        <v>558</v>
      </c>
      <c r="BA78" s="8"/>
      <c r="BB78" s="8"/>
    </row>
    <row r="79" spans="1:54" ht="75.75" thickBot="1">
      <c r="A79" s="537" t="s">
        <v>435</v>
      </c>
      <c r="B79" s="61" t="s">
        <v>1090</v>
      </c>
      <c r="C79" s="57" t="s">
        <v>1091</v>
      </c>
      <c r="D79" s="57" t="s">
        <v>1092</v>
      </c>
      <c r="E79" s="67" t="s">
        <v>1093</v>
      </c>
      <c r="F79" s="545" t="s">
        <v>26</v>
      </c>
      <c r="G79" s="546"/>
      <c r="H79" s="547" t="s">
        <v>21</v>
      </c>
      <c r="I79" s="540" t="s">
        <v>23</v>
      </c>
      <c r="J79" s="541"/>
      <c r="K79" s="547" t="s">
        <v>22</v>
      </c>
      <c r="L79" s="542" t="s">
        <v>568</v>
      </c>
      <c r="M79" s="543"/>
      <c r="N79" s="544"/>
      <c r="O79" s="57"/>
      <c r="P79" s="57"/>
      <c r="Q79" s="57"/>
      <c r="R79" s="57"/>
      <c r="S79" s="57"/>
      <c r="T79" s="64"/>
      <c r="U79" s="65">
        <v>1</v>
      </c>
      <c r="V79" s="58"/>
      <c r="W79" s="59">
        <v>14140</v>
      </c>
      <c r="X79" s="58">
        <v>1</v>
      </c>
      <c r="Y79" s="60" t="s">
        <v>558</v>
      </c>
      <c r="BA79" s="8"/>
      <c r="BB79" s="8"/>
    </row>
    <row r="80" spans="1:54" ht="120.75" thickBot="1">
      <c r="A80" s="537" t="s">
        <v>435</v>
      </c>
      <c r="B80" s="61" t="s">
        <v>1094</v>
      </c>
      <c r="C80" s="57" t="s">
        <v>1095</v>
      </c>
      <c r="D80" s="67" t="s">
        <v>1096</v>
      </c>
      <c r="E80" s="67" t="s">
        <v>1097</v>
      </c>
      <c r="F80" s="545" t="s">
        <v>26</v>
      </c>
      <c r="G80" s="546"/>
      <c r="H80" s="547" t="s">
        <v>21</v>
      </c>
      <c r="I80" s="540" t="s">
        <v>23</v>
      </c>
      <c r="J80" s="541"/>
      <c r="K80" s="547" t="s">
        <v>22</v>
      </c>
      <c r="L80" s="542" t="s">
        <v>568</v>
      </c>
      <c r="M80" s="543"/>
      <c r="N80" s="544"/>
      <c r="O80" s="57"/>
      <c r="P80" s="57"/>
      <c r="Q80" s="57"/>
      <c r="R80" s="57"/>
      <c r="S80" s="57"/>
      <c r="T80" s="64"/>
      <c r="U80" s="65">
        <v>1</v>
      </c>
      <c r="V80" s="58"/>
      <c r="W80" s="59">
        <v>7174</v>
      </c>
      <c r="X80" s="58">
        <v>1</v>
      </c>
      <c r="Y80" s="60" t="s">
        <v>558</v>
      </c>
      <c r="BA80" s="8"/>
      <c r="BB80" s="8"/>
    </row>
    <row r="81" spans="1:54" ht="60.75" thickBot="1">
      <c r="A81" s="611" t="s">
        <v>1098</v>
      </c>
      <c r="B81" s="61" t="s">
        <v>1099</v>
      </c>
      <c r="C81" s="67" t="s">
        <v>1100</v>
      </c>
      <c r="D81" s="67" t="s">
        <v>1101</v>
      </c>
      <c r="E81" s="67" t="s">
        <v>1102</v>
      </c>
      <c r="F81" s="545" t="s">
        <v>26</v>
      </c>
      <c r="G81" s="546"/>
      <c r="H81" s="547" t="s">
        <v>21</v>
      </c>
      <c r="I81" s="540" t="s">
        <v>23</v>
      </c>
      <c r="J81" s="541"/>
      <c r="K81" s="547" t="s">
        <v>22</v>
      </c>
      <c r="L81" s="542" t="s">
        <v>568</v>
      </c>
      <c r="M81" s="543"/>
      <c r="N81" s="544"/>
      <c r="O81" s="57"/>
      <c r="P81" s="57"/>
      <c r="Q81" s="57"/>
      <c r="R81" s="57"/>
      <c r="S81" s="57"/>
      <c r="T81" s="64"/>
      <c r="U81" s="65">
        <v>1</v>
      </c>
      <c r="V81" s="58"/>
      <c r="W81" s="59">
        <v>9458</v>
      </c>
      <c r="X81" s="58">
        <v>1</v>
      </c>
      <c r="Y81" s="60" t="s">
        <v>558</v>
      </c>
      <c r="BA81" s="8"/>
      <c r="BB81" s="8"/>
    </row>
    <row r="82" spans="1:54" ht="180.75" thickBot="1">
      <c r="A82" s="922"/>
      <c r="B82" s="61" t="s">
        <v>1103</v>
      </c>
      <c r="C82" s="289" t="s">
        <v>1104</v>
      </c>
      <c r="D82" s="289" t="s">
        <v>1105</v>
      </c>
      <c r="E82" s="67" t="s">
        <v>1106</v>
      </c>
      <c r="F82" s="545" t="s">
        <v>54</v>
      </c>
      <c r="G82" s="546"/>
      <c r="H82" s="547" t="s">
        <v>52</v>
      </c>
      <c r="I82" s="540" t="s">
        <v>74</v>
      </c>
      <c r="J82" s="541"/>
      <c r="K82" s="547" t="s">
        <v>64</v>
      </c>
      <c r="L82" s="542" t="s">
        <v>90</v>
      </c>
      <c r="M82" s="543"/>
      <c r="N82" s="544"/>
      <c r="O82" s="57"/>
      <c r="P82" s="57"/>
      <c r="Q82" s="57"/>
      <c r="R82" s="57"/>
      <c r="S82" s="57"/>
      <c r="T82" s="64"/>
      <c r="U82" s="65">
        <v>1</v>
      </c>
      <c r="V82" s="58"/>
      <c r="W82" s="59">
        <v>3</v>
      </c>
      <c r="X82" s="58">
        <v>1</v>
      </c>
      <c r="Y82" s="60" t="s">
        <v>558</v>
      </c>
      <c r="BA82" s="8"/>
      <c r="BB82" s="8"/>
    </row>
    <row r="83" spans="1:54" ht="120.75" thickBot="1">
      <c r="A83" s="922"/>
      <c r="B83" s="61" t="s">
        <v>1107</v>
      </c>
      <c r="C83" s="67" t="s">
        <v>1108</v>
      </c>
      <c r="D83" s="67" t="s">
        <v>1109</v>
      </c>
      <c r="E83" s="67" t="s">
        <v>1110</v>
      </c>
      <c r="F83" s="545"/>
      <c r="G83" s="417" t="s">
        <v>1111</v>
      </c>
      <c r="H83" s="547" t="s">
        <v>21</v>
      </c>
      <c r="I83" s="540" t="s">
        <v>23</v>
      </c>
      <c r="J83" s="541"/>
      <c r="K83" s="547" t="s">
        <v>22</v>
      </c>
      <c r="L83" s="542" t="s">
        <v>568</v>
      </c>
      <c r="M83" s="543"/>
      <c r="N83" s="544"/>
      <c r="O83" s="57"/>
      <c r="P83" s="57"/>
      <c r="Q83" s="57"/>
      <c r="R83" s="57"/>
      <c r="S83" s="57"/>
      <c r="T83" s="64"/>
      <c r="U83" s="65">
        <v>1</v>
      </c>
      <c r="V83" s="58"/>
      <c r="W83" s="59">
        <v>3</v>
      </c>
      <c r="X83" s="58">
        <v>1</v>
      </c>
      <c r="Y83" s="60" t="s">
        <v>558</v>
      </c>
      <c r="BA83" s="8"/>
      <c r="BB83" s="8"/>
    </row>
    <row r="84" spans="1:54" ht="90.75" thickBot="1">
      <c r="A84" s="961"/>
      <c r="B84" s="61" t="s">
        <v>1112</v>
      </c>
      <c r="C84" s="67" t="s">
        <v>1113</v>
      </c>
      <c r="D84" s="67" t="s">
        <v>1109</v>
      </c>
      <c r="E84" s="67" t="s">
        <v>1114</v>
      </c>
      <c r="F84" s="545"/>
      <c r="G84" s="417" t="s">
        <v>1111</v>
      </c>
      <c r="H84" s="547" t="s">
        <v>21</v>
      </c>
      <c r="I84" s="540" t="s">
        <v>23</v>
      </c>
      <c r="J84" s="541"/>
      <c r="K84" s="547" t="s">
        <v>22</v>
      </c>
      <c r="L84" s="542" t="s">
        <v>568</v>
      </c>
      <c r="M84" s="543"/>
      <c r="N84" s="544"/>
      <c r="O84" s="57"/>
      <c r="P84" s="57"/>
      <c r="Q84" s="57"/>
      <c r="R84" s="57"/>
      <c r="S84" s="57"/>
      <c r="T84" s="64"/>
      <c r="U84" s="65">
        <v>1</v>
      </c>
      <c r="V84" s="58"/>
      <c r="W84" s="59">
        <v>2</v>
      </c>
      <c r="X84" s="58">
        <v>1</v>
      </c>
      <c r="Y84" s="60" t="s">
        <v>558</v>
      </c>
      <c r="BA84" s="8"/>
      <c r="BB84" s="8"/>
    </row>
    <row r="85" spans="1:54" ht="24" customHeight="1" thickTop="1" thickBot="1">
      <c r="A85" s="708" t="s">
        <v>601</v>
      </c>
      <c r="B85" s="588"/>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BA85" s="8"/>
      <c r="BB85" s="8"/>
    </row>
    <row r="86" spans="1:54" ht="21.75" customHeight="1" thickBot="1">
      <c r="A86" s="588" t="s">
        <v>602</v>
      </c>
      <c r="B86" s="588"/>
      <c r="C86" s="588"/>
      <c r="D86" s="588"/>
      <c r="E86" s="588"/>
      <c r="F86" s="588"/>
      <c r="G86" s="588"/>
      <c r="H86" s="588"/>
      <c r="I86" s="588"/>
      <c r="J86" s="588"/>
      <c r="K86" s="588" t="s">
        <v>603</v>
      </c>
      <c r="L86" s="588"/>
      <c r="M86" s="588"/>
      <c r="N86" s="588"/>
      <c r="O86" s="588"/>
      <c r="P86" s="588"/>
      <c r="Q86" s="588"/>
      <c r="R86" s="588"/>
      <c r="S86" s="588"/>
      <c r="T86" s="588"/>
      <c r="U86" s="588"/>
      <c r="V86" s="588"/>
      <c r="W86" s="588"/>
      <c r="X86" s="588"/>
      <c r="Y86" s="588"/>
      <c r="BA86" s="8"/>
      <c r="BB86" s="8"/>
    </row>
    <row r="87" spans="1:54" ht="34.5" customHeight="1" thickBot="1">
      <c r="A87" s="588" t="s">
        <v>410</v>
      </c>
      <c r="B87" s="588"/>
      <c r="C87" s="588"/>
      <c r="D87" s="588"/>
      <c r="E87" s="588"/>
      <c r="F87" s="588" t="s">
        <v>49</v>
      </c>
      <c r="G87" s="588"/>
      <c r="H87" s="588"/>
      <c r="I87" s="588"/>
      <c r="J87" s="588"/>
      <c r="K87" s="589" t="s">
        <v>604</v>
      </c>
      <c r="L87" s="590" t="s">
        <v>605</v>
      </c>
      <c r="M87" s="591"/>
      <c r="N87" s="591"/>
      <c r="O87" s="591"/>
      <c r="P87" s="591"/>
      <c r="Q87" s="591"/>
      <c r="R87" s="591"/>
      <c r="S87" s="591"/>
      <c r="T87" s="591"/>
      <c r="U87" s="591"/>
      <c r="V87" s="591"/>
      <c r="W87" s="591"/>
      <c r="X87" s="591"/>
      <c r="Y87" s="592"/>
      <c r="BA87" s="8"/>
      <c r="BB87" s="8"/>
    </row>
    <row r="88" spans="1:54" ht="24" customHeight="1" thickBot="1">
      <c r="A88" s="588"/>
      <c r="B88" s="588"/>
      <c r="C88" s="588" t="s">
        <v>0</v>
      </c>
      <c r="D88" s="588" t="s">
        <v>1</v>
      </c>
      <c r="E88" s="588" t="s">
        <v>3</v>
      </c>
      <c r="F88" s="588" t="s">
        <v>0</v>
      </c>
      <c r="G88" s="588" t="s">
        <v>2</v>
      </c>
      <c r="H88" s="588"/>
      <c r="I88" s="589" t="s">
        <v>33</v>
      </c>
      <c r="J88" s="588" t="s">
        <v>3</v>
      </c>
      <c r="K88" s="589"/>
      <c r="L88" s="590" t="s">
        <v>606</v>
      </c>
      <c r="M88" s="591"/>
      <c r="N88" s="591"/>
      <c r="O88" s="591"/>
      <c r="P88" s="591"/>
      <c r="Q88" s="592"/>
      <c r="R88" s="593" t="s">
        <v>49</v>
      </c>
      <c r="S88" s="594"/>
      <c r="T88" s="594"/>
      <c r="U88" s="594"/>
      <c r="V88" s="595"/>
      <c r="W88" s="596" t="s">
        <v>607</v>
      </c>
      <c r="X88" s="597"/>
      <c r="Y88" s="600" t="s">
        <v>608</v>
      </c>
      <c r="BA88" s="8"/>
      <c r="BB88" s="8"/>
    </row>
    <row r="89" spans="1:54" ht="45.75" customHeight="1" thickBot="1">
      <c r="A89" s="588"/>
      <c r="B89" s="588"/>
      <c r="C89" s="588"/>
      <c r="D89" s="588"/>
      <c r="E89" s="588"/>
      <c r="F89" s="588"/>
      <c r="G89" s="588"/>
      <c r="H89" s="588"/>
      <c r="I89" s="589"/>
      <c r="J89" s="588"/>
      <c r="K89" s="589"/>
      <c r="L89" s="590" t="s">
        <v>609</v>
      </c>
      <c r="M89" s="592"/>
      <c r="N89" s="590" t="s">
        <v>1</v>
      </c>
      <c r="O89" s="592"/>
      <c r="P89" s="593" t="s">
        <v>3</v>
      </c>
      <c r="Q89" s="595"/>
      <c r="R89" s="80" t="s">
        <v>609</v>
      </c>
      <c r="S89" s="593" t="s">
        <v>2</v>
      </c>
      <c r="T89" s="595"/>
      <c r="U89" s="81" t="s">
        <v>610</v>
      </c>
      <c r="V89" s="82" t="s">
        <v>3</v>
      </c>
      <c r="W89" s="598"/>
      <c r="X89" s="599"/>
      <c r="Y89" s="601"/>
      <c r="BA89" s="8"/>
      <c r="BB89" s="8"/>
    </row>
    <row r="90" spans="1:54" ht="19.5" customHeight="1" thickBot="1">
      <c r="A90" s="576" t="s">
        <v>611</v>
      </c>
      <c r="B90" s="577"/>
      <c r="C90" s="291">
        <v>34149.94</v>
      </c>
      <c r="D90" s="83"/>
      <c r="E90" s="290">
        <f>SUM(C90:D90)</f>
        <v>34149.94</v>
      </c>
      <c r="F90" s="291">
        <v>2515.4899999999998</v>
      </c>
      <c r="G90" s="85" t="s">
        <v>577</v>
      </c>
      <c r="H90" s="291">
        <v>2219.4699999999998</v>
      </c>
      <c r="I90" s="83"/>
      <c r="J90" s="84">
        <f>SUM(F90:I90)</f>
        <v>4734.9599999999991</v>
      </c>
      <c r="K90" s="84">
        <f>E90+J90</f>
        <v>38884.9</v>
      </c>
      <c r="L90" s="578">
        <f>C90</f>
        <v>34149.94</v>
      </c>
      <c r="M90" s="579"/>
      <c r="N90" s="580"/>
      <c r="O90" s="581"/>
      <c r="P90" s="582">
        <f>SUM(L90:O90)</f>
        <v>34149.94</v>
      </c>
      <c r="Q90" s="583"/>
      <c r="R90" s="292">
        <f>F90</f>
        <v>2515.4899999999998</v>
      </c>
      <c r="S90" s="85" t="s">
        <v>581</v>
      </c>
      <c r="T90" s="292">
        <f>H90</f>
        <v>2219.4699999999998</v>
      </c>
      <c r="U90" s="86"/>
      <c r="V90" s="87">
        <f>SUM(R90,T90,U90)</f>
        <v>4734.9599999999991</v>
      </c>
      <c r="W90" s="706">
        <f>SUM(P90,V90)</f>
        <v>38884.9</v>
      </c>
      <c r="X90" s="707"/>
      <c r="Y90" s="88">
        <f>IF(W90=0,0,W90/K90)</f>
        <v>1</v>
      </c>
      <c r="BA90" s="8"/>
      <c r="BB90" s="8"/>
    </row>
    <row r="91" spans="1:54" ht="19.5" customHeight="1" thickBot="1">
      <c r="A91" s="576" t="s">
        <v>612</v>
      </c>
      <c r="B91" s="577"/>
      <c r="C91" s="291">
        <f>36606.01+7581.6+25512.5</f>
        <v>69700.11</v>
      </c>
      <c r="D91" s="83"/>
      <c r="E91" s="290">
        <f>SUM(C91:D91)</f>
        <v>69700.11</v>
      </c>
      <c r="F91" s="83">
        <v>16530</v>
      </c>
      <c r="G91" s="85" t="s">
        <v>570</v>
      </c>
      <c r="H91" s="83">
        <v>4016.1</v>
      </c>
      <c r="I91" s="83">
        <v>5993.9</v>
      </c>
      <c r="J91" s="84">
        <f>SUM(F91:I91)</f>
        <v>26540</v>
      </c>
      <c r="K91" s="84">
        <f>J91+E91</f>
        <v>96240.11</v>
      </c>
      <c r="L91" s="578">
        <f>36606.01+7581.6+33376</f>
        <v>77563.61</v>
      </c>
      <c r="M91" s="579"/>
      <c r="N91" s="586"/>
      <c r="O91" s="587"/>
      <c r="P91" s="582">
        <f>SUM(L91:O91)</f>
        <v>77563.61</v>
      </c>
      <c r="Q91" s="583"/>
      <c r="R91" s="86">
        <v>16530</v>
      </c>
      <c r="S91" s="85" t="s">
        <v>581</v>
      </c>
      <c r="T91" s="86">
        <v>4016.14</v>
      </c>
      <c r="U91" s="86">
        <v>5993.9</v>
      </c>
      <c r="V91" s="87">
        <f>SUM(R91,T91,U91)</f>
        <v>26540.04</v>
      </c>
      <c r="W91" s="706">
        <f>SUM(P91,V91)</f>
        <v>104103.65</v>
      </c>
      <c r="X91" s="707"/>
      <c r="Y91" s="88">
        <f>IF(W91=0,0,W91/K91)</f>
        <v>1.0817075125953202</v>
      </c>
      <c r="BA91" s="8"/>
      <c r="BB91" s="8"/>
    </row>
    <row r="92" spans="1:54" ht="15.75" thickBot="1">
      <c r="A92" s="561" t="s">
        <v>613</v>
      </c>
      <c r="B92" s="562"/>
      <c r="C92" s="562"/>
      <c r="D92" s="562"/>
      <c r="E92" s="562"/>
      <c r="F92" s="562"/>
      <c r="G92" s="562"/>
      <c r="H92" s="562"/>
      <c r="I92" s="562"/>
      <c r="J92" s="562"/>
      <c r="K92" s="562"/>
      <c r="L92" s="562"/>
      <c r="M92" s="562"/>
      <c r="N92" s="562"/>
      <c r="O92" s="562"/>
      <c r="P92" s="562"/>
      <c r="Q92" s="562"/>
      <c r="R92" s="562"/>
      <c r="S92" s="562"/>
      <c r="T92" s="562"/>
      <c r="U92" s="562"/>
      <c r="V92" s="562"/>
      <c r="W92" s="562"/>
      <c r="X92" s="563"/>
      <c r="Y92" s="564"/>
      <c r="BA92" s="8"/>
      <c r="BB92" s="8"/>
    </row>
    <row r="93" spans="1:54" ht="17.25" thickTop="1" thickBot="1">
      <c r="A93" s="565"/>
      <c r="B93" s="566"/>
      <c r="C93" s="567"/>
      <c r="D93" s="568"/>
      <c r="E93" s="568"/>
      <c r="F93" s="568"/>
      <c r="G93" s="568"/>
      <c r="H93" s="568"/>
      <c r="I93" s="568"/>
      <c r="J93" s="568"/>
      <c r="K93" s="568"/>
      <c r="L93" s="568"/>
      <c r="M93" s="568"/>
      <c r="N93" s="568"/>
      <c r="O93" s="568"/>
      <c r="P93" s="568"/>
      <c r="Q93" s="568"/>
      <c r="R93" s="568"/>
      <c r="S93" s="568"/>
      <c r="T93" s="568"/>
      <c r="U93" s="568"/>
      <c r="V93" s="568"/>
      <c r="W93" s="568"/>
      <c r="X93" s="568"/>
      <c r="Y93" s="569"/>
      <c r="BA93" s="8"/>
      <c r="BB93" s="8"/>
    </row>
    <row r="94" spans="1:54" ht="16.5" thickBot="1">
      <c r="A94" s="570"/>
      <c r="B94" s="571"/>
      <c r="C94" s="572"/>
      <c r="D94" s="573"/>
      <c r="E94" s="573"/>
      <c r="F94" s="573"/>
      <c r="G94" s="573"/>
      <c r="H94" s="573"/>
      <c r="I94" s="573"/>
      <c r="J94" s="573"/>
      <c r="K94" s="573"/>
      <c r="L94" s="573"/>
      <c r="M94" s="573"/>
      <c r="N94" s="573"/>
      <c r="O94" s="573"/>
      <c r="P94" s="573"/>
      <c r="Q94" s="573"/>
      <c r="R94" s="573"/>
      <c r="S94" s="573"/>
      <c r="T94" s="573"/>
      <c r="U94" s="573"/>
      <c r="V94" s="573"/>
      <c r="W94" s="573"/>
      <c r="X94" s="573"/>
      <c r="Y94" s="574"/>
      <c r="BA94" s="8"/>
      <c r="BB94" s="8"/>
    </row>
    <row r="95" spans="1:54" ht="15.75" thickTop="1">
      <c r="BA95" s="8"/>
      <c r="BB95" s="8"/>
    </row>
    <row r="96" spans="1:54">
      <c r="C96" s="89"/>
      <c r="BA96" s="8"/>
      <c r="BB96" s="8"/>
    </row>
    <row r="97" spans="3:54">
      <c r="BA97" s="8"/>
      <c r="BB97" s="8"/>
    </row>
    <row r="98" spans="3:54">
      <c r="C98" s="89"/>
      <c r="BA98" s="8"/>
      <c r="BB98" s="8"/>
    </row>
    <row r="99" spans="3:54">
      <c r="BA99" s="8"/>
      <c r="BB99" s="8"/>
    </row>
    <row r="100" spans="3:54">
      <c r="BA100" s="8"/>
      <c r="BB100" s="8"/>
    </row>
    <row r="101" spans="3:54">
      <c r="BA101" s="8"/>
      <c r="BB101" s="8"/>
    </row>
    <row r="102" spans="3:54">
      <c r="BA102" s="8"/>
      <c r="BB102" s="8"/>
    </row>
    <row r="103" spans="3:54">
      <c r="BA103" s="8"/>
      <c r="BB103" s="8"/>
    </row>
    <row r="104" spans="3:54">
      <c r="BA104" s="8"/>
      <c r="BB104" s="8"/>
    </row>
    <row r="105" spans="3:54">
      <c r="BA105" s="8"/>
      <c r="BB105" s="8"/>
    </row>
    <row r="106" spans="3:54">
      <c r="BA106" s="8"/>
      <c r="BB106" s="8"/>
    </row>
    <row r="107" spans="3:54">
      <c r="BA107" s="8"/>
      <c r="BB107" s="8"/>
    </row>
    <row r="108" spans="3:54">
      <c r="BA108" s="8"/>
      <c r="BB108" s="8"/>
    </row>
    <row r="109" spans="3:54">
      <c r="BA109" s="8"/>
      <c r="BB109" s="8"/>
    </row>
    <row r="110" spans="3:54">
      <c r="BA110" s="8"/>
      <c r="BB110" s="8"/>
    </row>
    <row r="111" spans="3:54">
      <c r="BA111" s="8"/>
      <c r="BB111" s="8"/>
    </row>
    <row r="112" spans="3:54">
      <c r="BA112" s="8"/>
      <c r="BB112" s="8"/>
    </row>
    <row r="113" spans="53:54">
      <c r="BA113" s="8"/>
      <c r="BB113" s="8"/>
    </row>
    <row r="114" spans="53:54">
      <c r="BA114" s="8"/>
      <c r="BB114" s="8"/>
    </row>
    <row r="115" spans="53:54">
      <c r="BA115" s="8"/>
      <c r="BB115" s="8"/>
    </row>
    <row r="116" spans="53:54">
      <c r="BA116" s="8"/>
      <c r="BB116" s="8"/>
    </row>
    <row r="117" spans="53:54">
      <c r="BA117" s="8"/>
      <c r="BB117" s="8"/>
    </row>
    <row r="118" spans="53:54">
      <c r="BA118" s="8"/>
      <c r="BB118" s="8"/>
    </row>
    <row r="119" spans="53:54">
      <c r="BA119" s="8"/>
      <c r="BB119" s="8"/>
    </row>
    <row r="120" spans="53:54">
      <c r="BA120" s="8"/>
      <c r="BB120" s="8"/>
    </row>
    <row r="121" spans="53:54">
      <c r="BA121" s="8"/>
      <c r="BB121" s="8"/>
    </row>
    <row r="122" spans="53:54">
      <c r="BA122" s="8"/>
      <c r="BB122" s="8"/>
    </row>
    <row r="123" spans="53:54">
      <c r="BA123" s="8"/>
      <c r="BB123" s="8"/>
    </row>
    <row r="124" spans="53:54">
      <c r="BA124" s="8"/>
      <c r="BB124" s="8"/>
    </row>
    <row r="125" spans="53:54">
      <c r="BA125" s="8"/>
      <c r="BB125" s="8"/>
    </row>
    <row r="126" spans="53:54">
      <c r="BA126" s="8"/>
      <c r="BB126" s="8"/>
    </row>
    <row r="127" spans="53:54">
      <c r="BA127" s="8"/>
      <c r="BB127" s="8"/>
    </row>
    <row r="128" spans="53:54">
      <c r="BA128" s="8"/>
      <c r="BB128" s="8"/>
    </row>
    <row r="129" spans="53:54">
      <c r="BA129" s="8"/>
      <c r="BB129" s="8"/>
    </row>
    <row r="130" spans="53:54">
      <c r="BA130" s="8"/>
      <c r="BB130" s="8"/>
    </row>
    <row r="131" spans="53:54">
      <c r="BA131" s="8"/>
      <c r="BB131" s="8"/>
    </row>
    <row r="132" spans="53:54">
      <c r="BA132" s="8"/>
      <c r="BB132" s="8"/>
    </row>
    <row r="133" spans="53:54">
      <c r="BA133" s="8"/>
      <c r="BB133" s="8"/>
    </row>
    <row r="134" spans="53:54">
      <c r="BA134" s="8"/>
      <c r="BB134" s="8"/>
    </row>
    <row r="135" spans="53:54">
      <c r="BA135" s="8"/>
      <c r="BB135" s="8"/>
    </row>
    <row r="136" spans="53:54">
      <c r="BA136" s="8"/>
      <c r="BB136" s="8"/>
    </row>
    <row r="137" spans="53:54">
      <c r="BA137" s="8"/>
      <c r="BB137" s="8"/>
    </row>
    <row r="138" spans="53:54">
      <c r="BA138" s="8"/>
      <c r="BB138" s="8"/>
    </row>
    <row r="139" spans="53:54">
      <c r="BA139" s="8"/>
      <c r="BB139" s="8"/>
    </row>
    <row r="140" spans="53:54">
      <c r="BA140" s="8"/>
      <c r="BB140" s="8"/>
    </row>
    <row r="141" spans="53:54">
      <c r="BA141" s="8"/>
      <c r="BB141" s="8"/>
    </row>
    <row r="142" spans="53:54">
      <c r="BA142" s="8"/>
      <c r="BB142" s="8"/>
    </row>
    <row r="143" spans="53:54">
      <c r="BA143" s="8"/>
      <c r="BB143" s="8"/>
    </row>
    <row r="144" spans="53:54">
      <c r="BA144" s="8"/>
      <c r="BB144" s="8"/>
    </row>
    <row r="145" spans="53:54">
      <c r="BA145" s="8"/>
      <c r="BB145" s="8"/>
    </row>
    <row r="146" spans="53:54">
      <c r="BA146" s="8"/>
      <c r="BB146" s="8"/>
    </row>
    <row r="147" spans="53:54">
      <c r="BA147" s="8"/>
      <c r="BB147" s="8"/>
    </row>
    <row r="148" spans="53:54">
      <c r="BA148" s="8"/>
      <c r="BB148" s="8"/>
    </row>
    <row r="149" spans="53:54">
      <c r="BA149" s="8"/>
      <c r="BB149" s="8"/>
    </row>
    <row r="150" spans="53:54">
      <c r="BA150" s="8"/>
      <c r="BB150" s="8"/>
    </row>
    <row r="151" spans="53:54">
      <c r="BA151" s="8"/>
      <c r="BB151" s="8"/>
    </row>
    <row r="152" spans="53:54">
      <c r="BA152" s="8"/>
      <c r="BB152" s="8"/>
    </row>
    <row r="153" spans="53:54">
      <c r="BA153" s="8"/>
      <c r="BB153" s="8"/>
    </row>
    <row r="154" spans="53:54">
      <c r="BA154" s="8"/>
      <c r="BB154" s="8"/>
    </row>
    <row r="155" spans="53:54">
      <c r="BA155" s="8"/>
      <c r="BB155" s="8"/>
    </row>
    <row r="156" spans="53:54">
      <c r="BA156" s="8"/>
      <c r="BB156" s="8"/>
    </row>
    <row r="157" spans="53:54">
      <c r="BA157" s="8"/>
      <c r="BB157" s="8"/>
    </row>
    <row r="158" spans="53:54">
      <c r="BA158" s="8"/>
      <c r="BB158" s="8"/>
    </row>
    <row r="159" spans="53:54">
      <c r="BA159" s="8"/>
      <c r="BB159" s="8"/>
    </row>
    <row r="160" spans="53:54">
      <c r="BA160" s="8"/>
      <c r="BB160" s="8"/>
    </row>
    <row r="161" spans="53:54">
      <c r="BA161" s="8"/>
      <c r="BB161" s="8"/>
    </row>
    <row r="162" spans="53:54">
      <c r="BA162" s="8"/>
      <c r="BB162" s="8"/>
    </row>
    <row r="163" spans="53:54">
      <c r="BA163" s="8"/>
      <c r="BB163" s="8"/>
    </row>
    <row r="164" spans="53:54">
      <c r="BA164" s="8"/>
      <c r="BB164" s="8"/>
    </row>
    <row r="165" spans="53:54">
      <c r="BA165" s="8"/>
      <c r="BB165" s="8"/>
    </row>
    <row r="166" spans="53:54">
      <c r="BA166" s="8"/>
      <c r="BB166" s="8"/>
    </row>
    <row r="167" spans="53:54">
      <c r="BA167" s="8"/>
      <c r="BB167" s="8"/>
    </row>
    <row r="168" spans="53:54">
      <c r="BA168" s="8"/>
      <c r="BB168" s="8"/>
    </row>
    <row r="169" spans="53:54">
      <c r="BA169" s="8"/>
      <c r="BB169" s="8"/>
    </row>
    <row r="170" spans="53:54">
      <c r="BA170" s="8"/>
      <c r="BB170" s="8"/>
    </row>
    <row r="171" spans="53:54">
      <c r="BA171" s="8"/>
      <c r="BB171" s="8"/>
    </row>
    <row r="172" spans="53:54">
      <c r="BA172" s="8"/>
      <c r="BB172" s="8"/>
    </row>
    <row r="173" spans="53:54">
      <c r="BA173" s="8"/>
      <c r="BB173" s="8"/>
    </row>
    <row r="174" spans="53:54">
      <c r="BA174" s="8"/>
      <c r="BB174" s="8"/>
    </row>
    <row r="175" spans="53:54">
      <c r="BA175" s="8"/>
      <c r="BB175" s="8"/>
    </row>
    <row r="176" spans="53:54">
      <c r="BA176" s="8"/>
      <c r="BB176" s="8"/>
    </row>
    <row r="177" spans="53:54">
      <c r="BA177" s="8"/>
      <c r="BB177" s="8"/>
    </row>
    <row r="178" spans="53:54">
      <c r="BA178" s="8"/>
      <c r="BB178" s="8"/>
    </row>
    <row r="179" spans="53:54">
      <c r="BA179" s="8"/>
      <c r="BB179" s="8"/>
    </row>
    <row r="180" spans="53:54">
      <c r="BA180" s="8"/>
      <c r="BB180" s="8"/>
    </row>
    <row r="181" spans="53:54">
      <c r="BA181" s="8"/>
      <c r="BB181" s="8"/>
    </row>
    <row r="182" spans="53:54">
      <c r="BA182" s="8"/>
      <c r="BB182" s="8"/>
    </row>
    <row r="183" spans="53:54">
      <c r="BA183" s="8"/>
      <c r="BB183" s="8"/>
    </row>
    <row r="184" spans="53:54">
      <c r="BA184" s="8"/>
      <c r="BB184" s="8"/>
    </row>
    <row r="1053" spans="53:69" ht="15.75" thickBot="1">
      <c r="BA1053" s="90" t="s">
        <v>614</v>
      </c>
      <c r="BB1053" s="13" t="s">
        <v>615</v>
      </c>
      <c r="BC1053" s="575" t="s">
        <v>616</v>
      </c>
      <c r="BD1053" s="575"/>
      <c r="BE1053" s="575"/>
      <c r="BF1053" s="575"/>
      <c r="BG1053" s="91" t="s">
        <v>617</v>
      </c>
      <c r="BH1053" s="91" t="s">
        <v>618</v>
      </c>
      <c r="BI1053" s="16" t="s">
        <v>619</v>
      </c>
      <c r="BJ1053" s="7" t="s">
        <v>620</v>
      </c>
      <c r="BK1053" s="92" t="s">
        <v>621</v>
      </c>
      <c r="BL1053" s="92" t="s">
        <v>34</v>
      </c>
      <c r="BM1053" s="92" t="s">
        <v>35</v>
      </c>
      <c r="BN1053" s="93" t="s">
        <v>622</v>
      </c>
      <c r="BO1053" s="94" t="s">
        <v>623</v>
      </c>
      <c r="BP1053" s="14" t="s">
        <v>44</v>
      </c>
      <c r="BQ1053" s="14"/>
    </row>
    <row r="1054" spans="53:69" ht="15.75">
      <c r="BA1054" s="90" t="str">
        <f t="shared" ref="BA1054:BA1096" si="0">MID(BB1054,1,4)</f>
        <v>E011</v>
      </c>
      <c r="BB1054" s="95" t="s">
        <v>45</v>
      </c>
      <c r="BC1054" s="96" t="s">
        <v>624</v>
      </c>
      <c r="BD1054" s="97" t="s">
        <v>625</v>
      </c>
      <c r="BE1054" s="98" t="s">
        <v>626</v>
      </c>
      <c r="BF1054" s="99" t="s">
        <v>4</v>
      </c>
      <c r="BG1054" s="7" t="s">
        <v>37</v>
      </c>
      <c r="BH1054" s="9" t="s">
        <v>38</v>
      </c>
      <c r="BI1054" s="7" t="s">
        <v>36</v>
      </c>
      <c r="BJ1054" s="100" t="s">
        <v>627</v>
      </c>
      <c r="BK1054" s="7" t="s">
        <v>10</v>
      </c>
      <c r="BN1054" s="6" t="s">
        <v>628</v>
      </c>
      <c r="BO1054" s="101" t="s">
        <v>629</v>
      </c>
      <c r="BP1054" s="4" t="s">
        <v>56</v>
      </c>
      <c r="BQ1054" s="102"/>
    </row>
    <row r="1055" spans="53:69" ht="15.75">
      <c r="BA1055" s="90" t="str">
        <f t="shared" si="0"/>
        <v>E012</v>
      </c>
      <c r="BB1055" s="103" t="s">
        <v>58</v>
      </c>
      <c r="BC1055" s="556" t="s">
        <v>630</v>
      </c>
      <c r="BD1055" s="557" t="s">
        <v>631</v>
      </c>
      <c r="BE1055" s="104" t="s">
        <v>632</v>
      </c>
      <c r="BF1055" s="6"/>
      <c r="BG1055" s="7" t="s">
        <v>50</v>
      </c>
      <c r="BH1055" s="9" t="s">
        <v>51</v>
      </c>
      <c r="BI1055" s="7" t="s">
        <v>43</v>
      </c>
      <c r="BJ1055" s="100" t="s">
        <v>563</v>
      </c>
      <c r="BK1055" s="7" t="s">
        <v>46</v>
      </c>
      <c r="BL1055" s="11" t="s">
        <v>47</v>
      </c>
      <c r="BM1055" s="7" t="s">
        <v>48</v>
      </c>
      <c r="BN1055" s="6" t="s">
        <v>633</v>
      </c>
      <c r="BO1055" s="105" t="s">
        <v>634</v>
      </c>
      <c r="BP1055" s="4" t="s">
        <v>67</v>
      </c>
      <c r="BQ1055" s="102"/>
    </row>
    <row r="1056" spans="53:69" ht="15.75">
      <c r="BA1056" s="90" t="str">
        <f t="shared" si="0"/>
        <v>E013</v>
      </c>
      <c r="BB1056" s="103" t="s">
        <v>69</v>
      </c>
      <c r="BC1056" s="556"/>
      <c r="BD1056" s="557"/>
      <c r="BE1056" s="104" t="s">
        <v>635</v>
      </c>
      <c r="BF1056" s="6"/>
      <c r="BG1056" s="7" t="s">
        <v>62</v>
      </c>
      <c r="BH1056" s="9" t="s">
        <v>63</v>
      </c>
      <c r="BI1056" s="7" t="s">
        <v>55</v>
      </c>
      <c r="BJ1056" s="100" t="s">
        <v>636</v>
      </c>
      <c r="BK1056" s="7" t="s">
        <v>59</v>
      </c>
      <c r="BL1056" s="7" t="s">
        <v>60</v>
      </c>
      <c r="BM1056" s="7" t="s">
        <v>61</v>
      </c>
      <c r="BN1056" s="6" t="s">
        <v>637</v>
      </c>
      <c r="BO1056" s="106" t="s">
        <v>638</v>
      </c>
      <c r="BP1056" s="4" t="s">
        <v>76</v>
      </c>
      <c r="BQ1056" s="107"/>
    </row>
    <row r="1057" spans="53:69" ht="30">
      <c r="BA1057" s="90" t="str">
        <f t="shared" si="0"/>
        <v>E015</v>
      </c>
      <c r="BB1057" s="108" t="s">
        <v>86</v>
      </c>
      <c r="BC1057" s="556" t="s">
        <v>639</v>
      </c>
      <c r="BD1057" s="557" t="s">
        <v>640</v>
      </c>
      <c r="BE1057" s="109" t="s">
        <v>641</v>
      </c>
      <c r="BF1057" s="558"/>
      <c r="BG1057" s="7" t="s">
        <v>72</v>
      </c>
      <c r="BH1057" s="9" t="s">
        <v>73</v>
      </c>
      <c r="BI1057" s="7" t="s">
        <v>66</v>
      </c>
      <c r="BJ1057" s="100" t="s">
        <v>68</v>
      </c>
      <c r="BK1057" s="7" t="s">
        <v>70</v>
      </c>
      <c r="BL1057" s="7" t="s">
        <v>12</v>
      </c>
      <c r="BM1057" s="7" t="s">
        <v>71</v>
      </c>
      <c r="BN1057" s="6" t="s">
        <v>642</v>
      </c>
      <c r="BO1057" s="101" t="s">
        <v>274</v>
      </c>
      <c r="BP1057" s="4" t="s">
        <v>643</v>
      </c>
      <c r="BQ1057" s="107"/>
    </row>
    <row r="1058" spans="53:69" ht="30">
      <c r="BA1058" s="90" t="str">
        <f t="shared" si="0"/>
        <v>E021</v>
      </c>
      <c r="BB1058" s="103" t="s">
        <v>94</v>
      </c>
      <c r="BC1058" s="556"/>
      <c r="BD1058" s="557"/>
      <c r="BE1058" s="110" t="s">
        <v>644</v>
      </c>
      <c r="BF1058" s="558"/>
      <c r="BG1058" s="7" t="s">
        <v>15</v>
      </c>
      <c r="BH1058" s="9" t="s">
        <v>81</v>
      </c>
      <c r="BI1058" s="7" t="s">
        <v>75</v>
      </c>
      <c r="BJ1058" s="100" t="s">
        <v>77</v>
      </c>
      <c r="BL1058" s="7" t="s">
        <v>79</v>
      </c>
      <c r="BM1058" s="7" t="s">
        <v>80</v>
      </c>
      <c r="BN1058" s="6" t="s">
        <v>645</v>
      </c>
      <c r="BO1058" s="105" t="s">
        <v>646</v>
      </c>
      <c r="BP1058" s="4" t="s">
        <v>92</v>
      </c>
      <c r="BQ1058" s="111"/>
    </row>
    <row r="1059" spans="53:69" ht="30">
      <c r="BA1059" s="90" t="str">
        <f t="shared" si="0"/>
        <v>E031</v>
      </c>
      <c r="BB1059" s="1" t="s">
        <v>101</v>
      </c>
      <c r="BC1059" s="556"/>
      <c r="BD1059" s="557"/>
      <c r="BE1059" s="110" t="s">
        <v>647</v>
      </c>
      <c r="BF1059" s="558"/>
      <c r="BG1059" s="8"/>
      <c r="BH1059" s="9" t="s">
        <v>89</v>
      </c>
      <c r="BI1059" s="7" t="s">
        <v>84</v>
      </c>
      <c r="BJ1059" s="100" t="s">
        <v>85</v>
      </c>
      <c r="BL1059" s="7" t="s">
        <v>87</v>
      </c>
      <c r="BM1059" s="7" t="s">
        <v>88</v>
      </c>
      <c r="BN1059" s="6" t="s">
        <v>648</v>
      </c>
      <c r="BO1059" s="106" t="s">
        <v>5</v>
      </c>
      <c r="BP1059" s="4" t="s">
        <v>234</v>
      </c>
      <c r="BQ1059" s="111"/>
    </row>
    <row r="1060" spans="53:69" ht="15.75">
      <c r="BA1060" s="90" t="str">
        <f t="shared" si="0"/>
        <v>S034</v>
      </c>
      <c r="BB1060" s="1" t="s">
        <v>649</v>
      </c>
      <c r="BC1060" s="556"/>
      <c r="BD1060" s="557"/>
      <c r="BE1060" s="112" t="s">
        <v>650</v>
      </c>
      <c r="BF1060" s="558"/>
      <c r="BG1060" s="8"/>
      <c r="BH1060" s="9" t="s">
        <v>97</v>
      </c>
      <c r="BI1060" s="7" t="s">
        <v>91</v>
      </c>
      <c r="BJ1060" s="100" t="s">
        <v>93</v>
      </c>
      <c r="BL1060" s="7" t="s">
        <v>95</v>
      </c>
      <c r="BM1060" s="7" t="s">
        <v>96</v>
      </c>
      <c r="BN1060" s="6" t="s">
        <v>651</v>
      </c>
      <c r="BO1060" s="101"/>
      <c r="BP1060" s="4" t="s">
        <v>240</v>
      </c>
      <c r="BQ1060" s="111"/>
    </row>
    <row r="1061" spans="53:69">
      <c r="BA1061" s="90" t="str">
        <f t="shared" si="0"/>
        <v>E035</v>
      </c>
      <c r="BB1061" s="113" t="s">
        <v>652</v>
      </c>
      <c r="BC1061" s="559" t="s">
        <v>653</v>
      </c>
      <c r="BD1061" s="560" t="s">
        <v>654</v>
      </c>
      <c r="BE1061" s="114" t="s">
        <v>655</v>
      </c>
      <c r="BF1061" s="6"/>
      <c r="BG1061" s="8"/>
      <c r="BH1061" s="7" t="s">
        <v>104</v>
      </c>
      <c r="BI1061" s="7" t="s">
        <v>99</v>
      </c>
      <c r="BJ1061" s="100" t="s">
        <v>100</v>
      </c>
      <c r="BL1061" s="7" t="s">
        <v>102</v>
      </c>
      <c r="BM1061" s="7" t="s">
        <v>103</v>
      </c>
      <c r="BN1061" s="6" t="s">
        <v>656</v>
      </c>
      <c r="BO1061" s="106"/>
      <c r="BP1061" s="4" t="s">
        <v>109</v>
      </c>
      <c r="BQ1061" s="111"/>
    </row>
    <row r="1062" spans="53:69">
      <c r="BA1062" s="90" t="str">
        <f t="shared" si="0"/>
        <v>E036</v>
      </c>
      <c r="BB1062" s="115" t="s">
        <v>657</v>
      </c>
      <c r="BC1062" s="559"/>
      <c r="BD1062" s="560"/>
      <c r="BE1062" s="114" t="s">
        <v>658</v>
      </c>
      <c r="BF1062" s="6"/>
      <c r="BG1062" s="8"/>
      <c r="BH1062" s="7" t="s">
        <v>107</v>
      </c>
      <c r="BI1062" s="7" t="s">
        <v>105</v>
      </c>
      <c r="BJ1062" s="100" t="s">
        <v>659</v>
      </c>
      <c r="BL1062" s="7" t="s">
        <v>106</v>
      </c>
      <c r="BM1062" s="7" t="s">
        <v>14</v>
      </c>
      <c r="BN1062" s="6" t="s">
        <v>660</v>
      </c>
      <c r="BO1062" s="105"/>
      <c r="BP1062" s="4" t="s">
        <v>301</v>
      </c>
      <c r="BQ1062" s="111"/>
    </row>
    <row r="1063" spans="53:69" ht="15.75">
      <c r="BA1063" s="90" t="str">
        <f t="shared" si="0"/>
        <v>F037</v>
      </c>
      <c r="BB1063" s="115" t="s">
        <v>661</v>
      </c>
      <c r="BC1063" s="559"/>
      <c r="BD1063" s="560"/>
      <c r="BE1063" s="116" t="s">
        <v>662</v>
      </c>
      <c r="BF1063" s="6"/>
      <c r="BG1063" s="8"/>
      <c r="BH1063" s="7" t="s">
        <v>113</v>
      </c>
      <c r="BI1063" s="7" t="s">
        <v>108</v>
      </c>
      <c r="BJ1063" s="100" t="s">
        <v>110</v>
      </c>
      <c r="BL1063" s="7" t="s">
        <v>111</v>
      </c>
      <c r="BM1063" s="7" t="s">
        <v>112</v>
      </c>
      <c r="BN1063" s="6" t="s">
        <v>663</v>
      </c>
      <c r="BO1063" s="106"/>
      <c r="BP1063" s="4" t="s">
        <v>309</v>
      </c>
      <c r="BQ1063" s="111"/>
    </row>
    <row r="1064" spans="53:69" ht="15.75">
      <c r="BA1064" s="90" t="str">
        <f t="shared" si="0"/>
        <v>PA17</v>
      </c>
      <c r="BB1064" s="117" t="s">
        <v>275</v>
      </c>
      <c r="BC1064" s="559"/>
      <c r="BD1064" s="560"/>
      <c r="BE1064" s="112" t="s">
        <v>664</v>
      </c>
      <c r="BF1064" s="6"/>
      <c r="BG1064" s="8"/>
      <c r="BH1064" s="7" t="s">
        <v>118</v>
      </c>
      <c r="BI1064" s="7" t="s">
        <v>114</v>
      </c>
      <c r="BJ1064" s="100" t="s">
        <v>665</v>
      </c>
      <c r="BL1064" s="7" t="s">
        <v>116</v>
      </c>
      <c r="BM1064" s="7" t="s">
        <v>117</v>
      </c>
      <c r="BN1064" s="6" t="s">
        <v>666</v>
      </c>
      <c r="BO1064" s="106"/>
      <c r="BP1064" s="4" t="s">
        <v>8</v>
      </c>
      <c r="BQ1064" s="111"/>
    </row>
    <row r="1065" spans="53:69" ht="15.75">
      <c r="BA1065" s="90" t="str">
        <f t="shared" si="0"/>
        <v>P123</v>
      </c>
      <c r="BB1065" s="1" t="s">
        <v>289</v>
      </c>
      <c r="BC1065" s="559"/>
      <c r="BD1065" s="560"/>
      <c r="BE1065" s="112" t="s">
        <v>667</v>
      </c>
      <c r="BF1065" s="6"/>
      <c r="BG1065" s="8"/>
      <c r="BH1065" s="7" t="s">
        <v>123</v>
      </c>
      <c r="BI1065" s="7" t="s">
        <v>119</v>
      </c>
      <c r="BJ1065" s="100" t="s">
        <v>125</v>
      </c>
      <c r="BL1065" s="7" t="s">
        <v>121</v>
      </c>
      <c r="BM1065" s="7" t="s">
        <v>122</v>
      </c>
      <c r="BN1065" s="6" t="s">
        <v>668</v>
      </c>
      <c r="BO1065" s="106"/>
      <c r="BP1065" s="4" t="s">
        <v>130</v>
      </c>
      <c r="BQ1065" s="118"/>
    </row>
    <row r="1066" spans="53:69" ht="15.75">
      <c r="BA1066" s="90" t="str">
        <f t="shared" si="0"/>
        <v>E043</v>
      </c>
      <c r="BB1066" s="119" t="s">
        <v>669</v>
      </c>
      <c r="BC1066" s="559"/>
      <c r="BD1066" s="560"/>
      <c r="BE1066" s="112" t="s">
        <v>670</v>
      </c>
      <c r="BF1066" s="6"/>
      <c r="BG1066" s="8"/>
      <c r="BH1066" s="7" t="s">
        <v>128</v>
      </c>
      <c r="BI1066" s="7" t="s">
        <v>124</v>
      </c>
      <c r="BJ1066" s="100" t="s">
        <v>120</v>
      </c>
      <c r="BL1066" s="7" t="s">
        <v>126</v>
      </c>
      <c r="BM1066" s="7" t="s">
        <v>127</v>
      </c>
      <c r="BN1066" s="6" t="s">
        <v>671</v>
      </c>
      <c r="BO1066" s="120"/>
      <c r="BP1066" s="111"/>
      <c r="BQ1066" s="118"/>
    </row>
    <row r="1067" spans="53:69" ht="31.5">
      <c r="BA1067" s="90" t="str">
        <f t="shared" si="0"/>
        <v>E044</v>
      </c>
      <c r="BB1067" s="119" t="s">
        <v>672</v>
      </c>
      <c r="BC1067" s="559"/>
      <c r="BD1067" s="560"/>
      <c r="BE1067" s="112" t="s">
        <v>673</v>
      </c>
      <c r="BF1067" s="6"/>
      <c r="BG1067" s="8"/>
      <c r="BH1067" s="7" t="s">
        <v>135</v>
      </c>
      <c r="BI1067" s="7" t="s">
        <v>129</v>
      </c>
      <c r="BJ1067" s="100" t="s">
        <v>131</v>
      </c>
      <c r="BL1067" s="7" t="s">
        <v>133</v>
      </c>
      <c r="BM1067" s="7" t="s">
        <v>134</v>
      </c>
      <c r="BN1067" s="6" t="s">
        <v>674</v>
      </c>
      <c r="BO1067" s="101"/>
      <c r="BP1067" s="121"/>
      <c r="BQ1067" s="122"/>
    </row>
    <row r="1068" spans="53:69" ht="15.75">
      <c r="BA1068" s="90" t="str">
        <f t="shared" si="0"/>
        <v>E045</v>
      </c>
      <c r="BB1068" s="119" t="s">
        <v>675</v>
      </c>
      <c r="BC1068" s="559"/>
      <c r="BD1068" s="560"/>
      <c r="BE1068" s="112" t="s">
        <v>676</v>
      </c>
      <c r="BF1068" s="6"/>
      <c r="BG1068" s="8"/>
      <c r="BH1068" s="7" t="s">
        <v>139</v>
      </c>
      <c r="BI1068" s="7" t="s">
        <v>136</v>
      </c>
      <c r="BJ1068" s="100" t="s">
        <v>141</v>
      </c>
      <c r="BL1068" s="7" t="s">
        <v>137</v>
      </c>
      <c r="BM1068" s="7" t="s">
        <v>138</v>
      </c>
      <c r="BN1068" s="6" t="s">
        <v>677</v>
      </c>
      <c r="BO1068" s="106"/>
      <c r="BP1068" s="123"/>
      <c r="BQ1068" s="122"/>
    </row>
    <row r="1069" spans="53:69" ht="31.5">
      <c r="BA1069" s="90" t="str">
        <f t="shared" si="0"/>
        <v>PA07</v>
      </c>
      <c r="BB1069" s="1" t="s">
        <v>302</v>
      </c>
      <c r="BC1069" s="559"/>
      <c r="BD1069" s="560"/>
      <c r="BE1069" s="112" t="s">
        <v>678</v>
      </c>
      <c r="BF1069" s="6"/>
      <c r="BG1069" s="8"/>
      <c r="BH1069" s="7" t="s">
        <v>144</v>
      </c>
      <c r="BI1069" s="7" t="s">
        <v>140</v>
      </c>
      <c r="BJ1069" s="100" t="s">
        <v>409</v>
      </c>
      <c r="BL1069" s="7" t="s">
        <v>142</v>
      </c>
      <c r="BM1069" s="7" t="s">
        <v>143</v>
      </c>
      <c r="BN1069" s="6" t="s">
        <v>679</v>
      </c>
      <c r="BO1069" s="101"/>
      <c r="BP1069" s="124"/>
      <c r="BQ1069" s="122"/>
    </row>
    <row r="1070" spans="53:69" ht="15.75">
      <c r="BA1070" s="90" t="str">
        <f t="shared" si="0"/>
        <v>E061</v>
      </c>
      <c r="BB1070" s="125" t="s">
        <v>158</v>
      </c>
      <c r="BC1070" s="126" t="s">
        <v>680</v>
      </c>
      <c r="BD1070" s="127" t="s">
        <v>627</v>
      </c>
      <c r="BE1070" s="128" t="s">
        <v>681</v>
      </c>
      <c r="BF1070" s="115" t="s">
        <v>682</v>
      </c>
      <c r="BG1070" s="129"/>
      <c r="BH1070" s="10" t="s">
        <v>150</v>
      </c>
      <c r="BI1070" s="7" t="s">
        <v>145</v>
      </c>
      <c r="BJ1070" s="100" t="s">
        <v>146</v>
      </c>
      <c r="BL1070" s="7" t="s">
        <v>148</v>
      </c>
      <c r="BM1070" s="7" t="s">
        <v>149</v>
      </c>
      <c r="BN1070" s="6" t="s">
        <v>683</v>
      </c>
      <c r="BO1070" s="106"/>
      <c r="BP1070" s="102"/>
      <c r="BQ1070" s="121"/>
    </row>
    <row r="1071" spans="53:69" ht="15.75">
      <c r="BA1071" s="90" t="str">
        <f t="shared" si="0"/>
        <v>E062</v>
      </c>
      <c r="BB1071" s="125" t="s">
        <v>164</v>
      </c>
      <c r="BC1071" s="126" t="s">
        <v>560</v>
      </c>
      <c r="BD1071" s="127" t="s">
        <v>561</v>
      </c>
      <c r="BE1071" s="128" t="s">
        <v>681</v>
      </c>
      <c r="BF1071" s="115" t="s">
        <v>682</v>
      </c>
      <c r="BG1071" s="129"/>
      <c r="BH1071" s="7" t="s">
        <v>155</v>
      </c>
      <c r="BI1071" s="7" t="s">
        <v>151</v>
      </c>
      <c r="BJ1071" s="100" t="s">
        <v>152</v>
      </c>
      <c r="BL1071" s="7" t="s">
        <v>153</v>
      </c>
      <c r="BM1071" s="7" t="s">
        <v>154</v>
      </c>
      <c r="BN1071" s="6" t="s">
        <v>684</v>
      </c>
      <c r="BO1071" s="130"/>
      <c r="BP1071" s="121"/>
      <c r="BQ1071" s="121"/>
    </row>
    <row r="1072" spans="53:69" ht="15.75">
      <c r="BA1072" s="90" t="str">
        <f t="shared" si="0"/>
        <v>E063</v>
      </c>
      <c r="BB1072" s="125" t="s">
        <v>169</v>
      </c>
      <c r="BC1072" s="126" t="s">
        <v>685</v>
      </c>
      <c r="BD1072" s="127" t="s">
        <v>210</v>
      </c>
      <c r="BE1072" s="128" t="s">
        <v>681</v>
      </c>
      <c r="BF1072" s="115" t="s">
        <v>682</v>
      </c>
      <c r="BG1072" s="129"/>
      <c r="BH1072" s="7" t="s">
        <v>161</v>
      </c>
      <c r="BI1072" s="7" t="s">
        <v>156</v>
      </c>
      <c r="BJ1072" s="100" t="s">
        <v>157</v>
      </c>
      <c r="BL1072" s="7" t="s">
        <v>159</v>
      </c>
      <c r="BM1072" s="7" t="s">
        <v>160</v>
      </c>
      <c r="BN1072" s="6" t="s">
        <v>686</v>
      </c>
      <c r="BO1072" s="131"/>
      <c r="BP1072" s="124"/>
      <c r="BQ1072" s="123"/>
    </row>
    <row r="1073" spans="53:69" ht="15.75">
      <c r="BA1073" s="90" t="str">
        <f t="shared" si="0"/>
        <v>E064</v>
      </c>
      <c r="BB1073" s="125" t="s">
        <v>174</v>
      </c>
      <c r="BC1073" s="126" t="s">
        <v>687</v>
      </c>
      <c r="BD1073" s="127" t="s">
        <v>82</v>
      </c>
      <c r="BE1073" s="128" t="s">
        <v>681</v>
      </c>
      <c r="BF1073" s="115" t="s">
        <v>682</v>
      </c>
      <c r="BG1073" s="129"/>
      <c r="BH1073" s="7" t="s">
        <v>167</v>
      </c>
      <c r="BI1073" s="7" t="s">
        <v>162</v>
      </c>
      <c r="BJ1073" s="132" t="s">
        <v>163</v>
      </c>
      <c r="BL1073" s="7" t="s">
        <v>165</v>
      </c>
      <c r="BM1073" s="7" t="s">
        <v>166</v>
      </c>
      <c r="BN1073" s="6" t="s">
        <v>688</v>
      </c>
      <c r="BO1073" s="133"/>
      <c r="BP1073" s="118"/>
      <c r="BQ1073" s="123"/>
    </row>
    <row r="1074" spans="53:69" ht="30">
      <c r="BA1074" s="90" t="str">
        <f t="shared" si="0"/>
        <v>E065</v>
      </c>
      <c r="BB1074" s="125" t="s">
        <v>179</v>
      </c>
      <c r="BC1074" s="126" t="s">
        <v>689</v>
      </c>
      <c r="BD1074" s="127" t="s">
        <v>220</v>
      </c>
      <c r="BE1074" s="128" t="s">
        <v>681</v>
      </c>
      <c r="BF1074" s="115" t="s">
        <v>682</v>
      </c>
      <c r="BG1074" s="129"/>
      <c r="BH1074" s="10" t="s">
        <v>172</v>
      </c>
      <c r="BI1074" s="7" t="s">
        <v>168</v>
      </c>
      <c r="BJ1074" s="134" t="s">
        <v>690</v>
      </c>
      <c r="BL1074" s="7" t="s">
        <v>170</v>
      </c>
      <c r="BM1074" s="7" t="s">
        <v>171</v>
      </c>
      <c r="BN1074" s="6" t="s">
        <v>691</v>
      </c>
      <c r="BO1074" s="130"/>
      <c r="BP1074" s="135"/>
      <c r="BQ1074" s="121"/>
    </row>
    <row r="1075" spans="53:69" ht="15.75">
      <c r="BA1075" s="90" t="str">
        <f t="shared" si="0"/>
        <v>E066</v>
      </c>
      <c r="BB1075" s="125" t="s">
        <v>184</v>
      </c>
      <c r="BC1075" s="126" t="s">
        <v>692</v>
      </c>
      <c r="BD1075" s="127" t="s">
        <v>693</v>
      </c>
      <c r="BE1075" s="128" t="s">
        <v>681</v>
      </c>
      <c r="BF1075" s="115" t="s">
        <v>682</v>
      </c>
      <c r="BG1075" s="129"/>
      <c r="BH1075" s="7" t="s">
        <v>177</v>
      </c>
      <c r="BI1075" s="7" t="s">
        <v>173</v>
      </c>
      <c r="BL1075" s="7" t="s">
        <v>175</v>
      </c>
      <c r="BM1075" s="7" t="s">
        <v>176</v>
      </c>
      <c r="BN1075" s="6" t="s">
        <v>694</v>
      </c>
      <c r="BO1075" s="136"/>
      <c r="BP1075" s="107"/>
      <c r="BQ1075" s="121"/>
    </row>
    <row r="1076" spans="53:69" ht="15.75">
      <c r="BA1076" s="90" t="str">
        <f t="shared" si="0"/>
        <v>E067</v>
      </c>
      <c r="BB1076" s="125" t="s">
        <v>189</v>
      </c>
      <c r="BC1076" s="137" t="s">
        <v>695</v>
      </c>
      <c r="BD1076" s="127" t="s">
        <v>229</v>
      </c>
      <c r="BE1076" s="128" t="s">
        <v>681</v>
      </c>
      <c r="BF1076" s="115" t="s">
        <v>682</v>
      </c>
      <c r="BG1076" s="129"/>
      <c r="BH1076" s="7" t="s">
        <v>182</v>
      </c>
      <c r="BI1076" s="7" t="s">
        <v>178</v>
      </c>
      <c r="BL1076" s="7" t="s">
        <v>180</v>
      </c>
      <c r="BM1076" s="7" t="s">
        <v>181</v>
      </c>
      <c r="BN1076" s="6" t="s">
        <v>696</v>
      </c>
      <c r="BO1076" s="106"/>
      <c r="BP1076" s="138"/>
      <c r="BQ1076" s="123"/>
    </row>
    <row r="1077" spans="53:69" ht="15.75">
      <c r="BA1077" s="90" t="str">
        <f t="shared" si="0"/>
        <v>E071</v>
      </c>
      <c r="BB1077" s="125" t="s">
        <v>194</v>
      </c>
      <c r="BC1077" s="137" t="s">
        <v>697</v>
      </c>
      <c r="BD1077" s="127" t="s">
        <v>235</v>
      </c>
      <c r="BE1077" s="128" t="s">
        <v>681</v>
      </c>
      <c r="BF1077" s="115" t="s">
        <v>682</v>
      </c>
      <c r="BG1077" s="129"/>
      <c r="BH1077" s="7" t="s">
        <v>187</v>
      </c>
      <c r="BI1077" s="7" t="s">
        <v>183</v>
      </c>
      <c r="BL1077" s="7" t="s">
        <v>185</v>
      </c>
      <c r="BM1077" s="7" t="s">
        <v>186</v>
      </c>
      <c r="BN1077" s="6" t="s">
        <v>698</v>
      </c>
      <c r="BO1077" s="139"/>
      <c r="BP1077" s="138"/>
      <c r="BQ1077" s="123"/>
    </row>
    <row r="1078" spans="53:69" ht="15.75">
      <c r="BA1078" s="90" t="str">
        <f t="shared" si="0"/>
        <v>E072</v>
      </c>
      <c r="BB1078" s="125" t="s">
        <v>200</v>
      </c>
      <c r="BC1078" s="137" t="s">
        <v>699</v>
      </c>
      <c r="BD1078" s="127" t="s">
        <v>700</v>
      </c>
      <c r="BE1078" s="128" t="s">
        <v>681</v>
      </c>
      <c r="BF1078" s="115" t="s">
        <v>682</v>
      </c>
      <c r="BG1078" s="129"/>
      <c r="BH1078" s="7" t="s">
        <v>192</v>
      </c>
      <c r="BI1078" s="7" t="s">
        <v>188</v>
      </c>
      <c r="BL1078" s="7" t="s">
        <v>190</v>
      </c>
      <c r="BM1078" s="7" t="s">
        <v>191</v>
      </c>
      <c r="BN1078" s="6" t="s">
        <v>701</v>
      </c>
      <c r="BO1078" s="140"/>
      <c r="BP1078" s="141"/>
      <c r="BQ1078" s="121"/>
    </row>
    <row r="1079" spans="53:69" ht="15.75">
      <c r="BA1079" s="90" t="str">
        <f t="shared" si="0"/>
        <v>E073</v>
      </c>
      <c r="BB1079" s="125" t="s">
        <v>205</v>
      </c>
      <c r="BC1079" s="137" t="s">
        <v>702</v>
      </c>
      <c r="BD1079" s="127" t="s">
        <v>246</v>
      </c>
      <c r="BE1079" s="128" t="s">
        <v>681</v>
      </c>
      <c r="BF1079" s="115" t="s">
        <v>682</v>
      </c>
      <c r="BG1079" s="129"/>
      <c r="BH1079" s="7" t="s">
        <v>197</v>
      </c>
      <c r="BI1079" s="7" t="s">
        <v>193</v>
      </c>
      <c r="BL1079" s="7" t="s">
        <v>195</v>
      </c>
      <c r="BM1079" s="7" t="s">
        <v>196</v>
      </c>
      <c r="BN1079" s="6" t="s">
        <v>703</v>
      </c>
      <c r="BO1079" s="139"/>
      <c r="BP1079" s="141"/>
      <c r="BQ1079" s="121"/>
    </row>
    <row r="1080" spans="53:69" ht="15.75">
      <c r="BA1080" s="90" t="str">
        <f t="shared" si="0"/>
        <v>E082</v>
      </c>
      <c r="BB1080" s="142" t="s">
        <v>392</v>
      </c>
      <c r="BC1080" s="137" t="s">
        <v>704</v>
      </c>
      <c r="BD1080" s="127" t="s">
        <v>250</v>
      </c>
      <c r="BE1080" s="128" t="s">
        <v>681</v>
      </c>
      <c r="BF1080" s="115" t="s">
        <v>682</v>
      </c>
      <c r="BG1080" s="129"/>
      <c r="BH1080" s="7" t="s">
        <v>203</v>
      </c>
      <c r="BI1080" s="7" t="s">
        <v>198</v>
      </c>
      <c r="BL1080" s="7" t="s">
        <v>201</v>
      </c>
      <c r="BM1080" s="7" t="s">
        <v>202</v>
      </c>
      <c r="BN1080" s="6" t="s">
        <v>705</v>
      </c>
      <c r="BO1080" s="130"/>
      <c r="BP1080" s="141"/>
      <c r="BQ1080" s="124"/>
    </row>
    <row r="1081" spans="53:69" ht="15.75">
      <c r="BA1081" s="90" t="str">
        <f t="shared" si="0"/>
        <v>E083</v>
      </c>
      <c r="BB1081" s="143" t="s">
        <v>221</v>
      </c>
      <c r="BC1081" s="137" t="s">
        <v>706</v>
      </c>
      <c r="BD1081" s="127" t="s">
        <v>707</v>
      </c>
      <c r="BE1081" s="128" t="s">
        <v>681</v>
      </c>
      <c r="BF1081" s="115" t="s">
        <v>682</v>
      </c>
      <c r="BG1081" s="129"/>
      <c r="BH1081" s="7" t="s">
        <v>208</v>
      </c>
      <c r="BI1081" s="7" t="s">
        <v>204</v>
      </c>
      <c r="BL1081" s="7" t="s">
        <v>206</v>
      </c>
      <c r="BM1081" s="7" t="s">
        <v>207</v>
      </c>
      <c r="BN1081" s="6" t="s">
        <v>708</v>
      </c>
      <c r="BO1081" s="130"/>
      <c r="BP1081" s="141"/>
      <c r="BQ1081" s="124"/>
    </row>
    <row r="1082" spans="53:69" ht="30">
      <c r="BA1082" s="90" t="str">
        <f t="shared" si="0"/>
        <v>E085</v>
      </c>
      <c r="BB1082" s="143" t="s">
        <v>709</v>
      </c>
      <c r="BC1082" s="137" t="s">
        <v>710</v>
      </c>
      <c r="BD1082" s="127" t="s">
        <v>125</v>
      </c>
      <c r="BE1082" s="128" t="s">
        <v>681</v>
      </c>
      <c r="BF1082" s="115" t="s">
        <v>682</v>
      </c>
      <c r="BG1082" s="129"/>
      <c r="BH1082" s="7" t="s">
        <v>214</v>
      </c>
      <c r="BI1082" s="7" t="s">
        <v>209</v>
      </c>
      <c r="BL1082" s="7" t="s">
        <v>212</v>
      </c>
      <c r="BM1082" s="7" t="s">
        <v>213</v>
      </c>
      <c r="BN1082" s="6" t="s">
        <v>711</v>
      </c>
      <c r="BO1082" s="130"/>
      <c r="BP1082" s="141"/>
      <c r="BQ1082" s="118"/>
    </row>
    <row r="1083" spans="53:69" ht="15.75">
      <c r="BA1083" s="90" t="str">
        <f t="shared" si="0"/>
        <v>E091</v>
      </c>
      <c r="BB1083" s="143" t="s">
        <v>358</v>
      </c>
      <c r="BC1083" s="137" t="s">
        <v>712</v>
      </c>
      <c r="BD1083" s="127" t="s">
        <v>261</v>
      </c>
      <c r="BE1083" s="128" t="s">
        <v>681</v>
      </c>
      <c r="BF1083" s="115" t="s">
        <v>682</v>
      </c>
      <c r="BG1083" s="129"/>
      <c r="BH1083" s="7" t="s">
        <v>217</v>
      </c>
      <c r="BI1083" s="7" t="s">
        <v>215</v>
      </c>
      <c r="BL1083" s="7" t="s">
        <v>5</v>
      </c>
      <c r="BM1083" s="7" t="s">
        <v>216</v>
      </c>
      <c r="BN1083" s="6" t="s">
        <v>713</v>
      </c>
      <c r="BO1083" s="131"/>
      <c r="BP1083" s="141"/>
      <c r="BQ1083" s="118"/>
    </row>
    <row r="1084" spans="53:69" ht="15.75">
      <c r="BA1084" s="90" t="str">
        <f t="shared" si="0"/>
        <v>E092</v>
      </c>
      <c r="BB1084" s="143" t="s">
        <v>242</v>
      </c>
      <c r="BC1084" s="137" t="s">
        <v>714</v>
      </c>
      <c r="BD1084" s="127" t="s">
        <v>715</v>
      </c>
      <c r="BE1084" s="128" t="s">
        <v>681</v>
      </c>
      <c r="BF1084" s="115" t="s">
        <v>682</v>
      </c>
      <c r="BG1084" s="129"/>
      <c r="BH1084" s="7" t="s">
        <v>223</v>
      </c>
      <c r="BI1084" s="7" t="s">
        <v>218</v>
      </c>
      <c r="BM1084" s="7" t="s">
        <v>222</v>
      </c>
      <c r="BN1084" s="6" t="s">
        <v>716</v>
      </c>
      <c r="BO1084" s="130"/>
      <c r="BP1084" s="138"/>
      <c r="BQ1084" s="135"/>
    </row>
    <row r="1085" spans="53:69" ht="15.75">
      <c r="BA1085" s="90" t="str">
        <f t="shared" si="0"/>
        <v>E101</v>
      </c>
      <c r="BB1085" s="142" t="s">
        <v>394</v>
      </c>
      <c r="BC1085" s="137" t="s">
        <v>717</v>
      </c>
      <c r="BD1085" s="127" t="s">
        <v>269</v>
      </c>
      <c r="BE1085" s="128" t="s">
        <v>681</v>
      </c>
      <c r="BF1085" s="115" t="s">
        <v>682</v>
      </c>
      <c r="BG1085" s="129"/>
      <c r="BH1085" s="7" t="s">
        <v>227</v>
      </c>
      <c r="BI1085" s="7" t="s">
        <v>224</v>
      </c>
      <c r="BM1085" s="7" t="s">
        <v>226</v>
      </c>
      <c r="BN1085" s="6" t="s">
        <v>718</v>
      </c>
      <c r="BO1085" s="130"/>
      <c r="BP1085" s="138"/>
      <c r="BQ1085" s="135"/>
    </row>
    <row r="1086" spans="53:69" ht="15.75">
      <c r="BA1086" s="90" t="str">
        <f t="shared" si="0"/>
        <v>E102</v>
      </c>
      <c r="BB1086" s="142" t="s">
        <v>396</v>
      </c>
      <c r="BC1086" s="137" t="s">
        <v>719</v>
      </c>
      <c r="BD1086" s="127" t="s">
        <v>274</v>
      </c>
      <c r="BE1086" s="128" t="s">
        <v>681</v>
      </c>
      <c r="BF1086" s="115" t="s">
        <v>682</v>
      </c>
      <c r="BG1086" s="129"/>
      <c r="BH1086" s="7" t="s">
        <v>232</v>
      </c>
      <c r="BI1086" s="7" t="s">
        <v>228</v>
      </c>
      <c r="BM1086" s="7" t="s">
        <v>231</v>
      </c>
      <c r="BN1086" s="6" t="s">
        <v>720</v>
      </c>
      <c r="BO1086" s="106"/>
      <c r="BP1086" s="138"/>
      <c r="BQ1086" s="135"/>
    </row>
    <row r="1087" spans="53:69" ht="15.75">
      <c r="BA1087" s="90" t="str">
        <f t="shared" si="0"/>
        <v>E103</v>
      </c>
      <c r="BB1087" s="144" t="s">
        <v>257</v>
      </c>
      <c r="BC1087" s="137" t="s">
        <v>721</v>
      </c>
      <c r="BD1087" s="127" t="s">
        <v>722</v>
      </c>
      <c r="BE1087" s="128" t="s">
        <v>681</v>
      </c>
      <c r="BF1087" s="115" t="s">
        <v>682</v>
      </c>
      <c r="BG1087" s="129"/>
      <c r="BH1087" s="10" t="s">
        <v>238</v>
      </c>
      <c r="BI1087" s="7" t="s">
        <v>233</v>
      </c>
      <c r="BM1087" s="7" t="s">
        <v>237</v>
      </c>
      <c r="BN1087" s="6" t="s">
        <v>723</v>
      </c>
      <c r="BO1087" s="120"/>
      <c r="BP1087" s="138"/>
      <c r="BQ1087" s="107"/>
    </row>
    <row r="1088" spans="53:69" ht="15.75">
      <c r="BA1088" s="90" t="str">
        <f t="shared" si="0"/>
        <v>E104</v>
      </c>
      <c r="BB1088" s="15" t="s">
        <v>398</v>
      </c>
      <c r="BC1088" s="137" t="s">
        <v>724</v>
      </c>
      <c r="BD1088" s="127" t="s">
        <v>725</v>
      </c>
      <c r="BE1088" s="128" t="s">
        <v>681</v>
      </c>
      <c r="BF1088" s="115" t="s">
        <v>682</v>
      </c>
      <c r="BG1088" s="129"/>
      <c r="BH1088" s="7" t="s">
        <v>244</v>
      </c>
      <c r="BI1088" s="7" t="s">
        <v>239</v>
      </c>
      <c r="BM1088" s="7" t="s">
        <v>243</v>
      </c>
      <c r="BN1088" s="6" t="s">
        <v>723</v>
      </c>
      <c r="BO1088" s="133"/>
      <c r="BP1088" s="138"/>
      <c r="BQ1088" s="107"/>
    </row>
    <row r="1089" spans="53:69" ht="15.75">
      <c r="BA1089" s="90" t="str">
        <f t="shared" si="0"/>
        <v>E105</v>
      </c>
      <c r="BB1089" s="144" t="s">
        <v>265</v>
      </c>
      <c r="BC1089" s="137" t="s">
        <v>726</v>
      </c>
      <c r="BD1089" s="127" t="s">
        <v>727</v>
      </c>
      <c r="BE1089" s="128" t="s">
        <v>681</v>
      </c>
      <c r="BF1089" s="115" t="s">
        <v>682</v>
      </c>
      <c r="BG1089" s="129"/>
      <c r="BH1089" s="7" t="s">
        <v>248</v>
      </c>
      <c r="BI1089" s="7" t="s">
        <v>245</v>
      </c>
      <c r="BM1089" s="7" t="s">
        <v>247</v>
      </c>
      <c r="BN1089" s="6" t="s">
        <v>728</v>
      </c>
      <c r="BO1089" s="130"/>
      <c r="BP1089" s="141"/>
      <c r="BQ1089" s="123"/>
    </row>
    <row r="1090" spans="53:69" ht="30">
      <c r="BA1090" s="90" t="str">
        <f t="shared" si="0"/>
        <v>E112</v>
      </c>
      <c r="BB1090" s="145" t="s">
        <v>236</v>
      </c>
      <c r="BC1090" s="137" t="s">
        <v>729</v>
      </c>
      <c r="BD1090" s="127" t="s">
        <v>730</v>
      </c>
      <c r="BE1090" s="146" t="s">
        <v>731</v>
      </c>
      <c r="BF1090" s="6"/>
      <c r="BG1090" s="8"/>
      <c r="BH1090" s="7" t="s">
        <v>252</v>
      </c>
      <c r="BI1090" s="7" t="s">
        <v>249</v>
      </c>
      <c r="BM1090" s="7" t="s">
        <v>251</v>
      </c>
      <c r="BN1090" s="6" t="s">
        <v>732</v>
      </c>
      <c r="BO1090" s="130"/>
      <c r="BP1090" s="141"/>
      <c r="BQ1090" s="123"/>
    </row>
    <row r="1091" spans="53:69" ht="30">
      <c r="BA1091" s="90" t="str">
        <f t="shared" si="0"/>
        <v>E122</v>
      </c>
      <c r="BB1091" s="147" t="s">
        <v>286</v>
      </c>
      <c r="BC1091" s="137" t="s">
        <v>733</v>
      </c>
      <c r="BD1091" s="127" t="s">
        <v>734</v>
      </c>
      <c r="BE1091" s="148" t="s">
        <v>735</v>
      </c>
      <c r="BF1091" s="6"/>
      <c r="BG1091" s="8"/>
      <c r="BH1091" s="7" t="s">
        <v>259</v>
      </c>
      <c r="BI1091" s="7" t="s">
        <v>253</v>
      </c>
      <c r="BM1091" s="7" t="s">
        <v>258</v>
      </c>
      <c r="BN1091" s="6" t="s">
        <v>736</v>
      </c>
      <c r="BO1091" s="149"/>
      <c r="BP1091" s="141"/>
      <c r="BQ1091" s="118"/>
    </row>
    <row r="1092" spans="53:69">
      <c r="BA1092" s="90" t="str">
        <f t="shared" si="0"/>
        <v>E124</v>
      </c>
      <c r="BB1092" s="147" t="s">
        <v>737</v>
      </c>
      <c r="BC1092" s="137" t="s">
        <v>738</v>
      </c>
      <c r="BD1092" s="127" t="s">
        <v>739</v>
      </c>
      <c r="BE1092" s="146" t="s">
        <v>740</v>
      </c>
      <c r="BF1092" s="6"/>
      <c r="BG1092" s="8"/>
      <c r="BH1092" s="7" t="s">
        <v>263</v>
      </c>
      <c r="BI1092" s="7" t="s">
        <v>260</v>
      </c>
      <c r="BM1092" s="7" t="s">
        <v>262</v>
      </c>
      <c r="BN1092" s="6" t="s">
        <v>741</v>
      </c>
      <c r="BO1092" s="149"/>
      <c r="BP1092" s="141"/>
      <c r="BQ1092" s="118"/>
    </row>
    <row r="1093" spans="53:69" ht="15.75">
      <c r="BA1093" s="90" t="str">
        <f t="shared" si="0"/>
        <v>F081</v>
      </c>
      <c r="BB1093" s="150" t="s">
        <v>211</v>
      </c>
      <c r="BC1093" s="137" t="s">
        <v>742</v>
      </c>
      <c r="BD1093" s="127" t="s">
        <v>743</v>
      </c>
      <c r="BE1093" s="128" t="s">
        <v>744</v>
      </c>
      <c r="BF1093" s="6"/>
      <c r="BG1093" s="8"/>
      <c r="BH1093" s="7" t="s">
        <v>267</v>
      </c>
      <c r="BI1093" s="7" t="s">
        <v>264</v>
      </c>
      <c r="BM1093" s="7" t="s">
        <v>266</v>
      </c>
      <c r="BN1093" s="6" t="s">
        <v>745</v>
      </c>
      <c r="BO1093" s="130"/>
      <c r="BP1093" s="141"/>
      <c r="BQ1093" s="111"/>
    </row>
    <row r="1094" spans="53:69">
      <c r="BA1094" s="90" t="str">
        <f t="shared" si="0"/>
        <v>F084</v>
      </c>
      <c r="BB1094" s="150" t="s">
        <v>225</v>
      </c>
      <c r="BC1094" s="137" t="s">
        <v>746</v>
      </c>
      <c r="BD1094" s="151" t="s">
        <v>747</v>
      </c>
      <c r="BE1094" s="104" t="s">
        <v>748</v>
      </c>
      <c r="BF1094" s="6"/>
      <c r="BG1094" s="8"/>
      <c r="BH1094" s="7" t="s">
        <v>272</v>
      </c>
      <c r="BI1094" s="7" t="s">
        <v>268</v>
      </c>
      <c r="BM1094" s="7" t="s">
        <v>271</v>
      </c>
      <c r="BN1094" s="6" t="s">
        <v>749</v>
      </c>
      <c r="BO1094" s="149"/>
      <c r="BP1094" s="141"/>
      <c r="BQ1094" s="124"/>
    </row>
    <row r="1095" spans="53:69">
      <c r="BA1095" s="90" t="str">
        <f t="shared" si="0"/>
        <v>G055</v>
      </c>
      <c r="BB1095" s="3" t="s">
        <v>147</v>
      </c>
      <c r="BH1095" s="7" t="s">
        <v>277</v>
      </c>
      <c r="BI1095" s="7" t="s">
        <v>273</v>
      </c>
      <c r="BM1095" s="7" t="s">
        <v>276</v>
      </c>
      <c r="BN1095" s="6" t="s">
        <v>750</v>
      </c>
      <c r="BO1095" s="149"/>
      <c r="BP1095" s="141"/>
      <c r="BQ1095" s="124"/>
    </row>
    <row r="1096" spans="53:69" ht="30">
      <c r="BA1096" s="90" t="str">
        <f t="shared" si="0"/>
        <v>K052</v>
      </c>
      <c r="BB1096" s="2" t="s">
        <v>132</v>
      </c>
      <c r="BH1096" s="7" t="s">
        <v>281</v>
      </c>
      <c r="BI1096" s="7" t="s">
        <v>278</v>
      </c>
      <c r="BM1096" s="7" t="s">
        <v>280</v>
      </c>
      <c r="BN1096" s="6" t="s">
        <v>751</v>
      </c>
      <c r="BO1096" s="152"/>
      <c r="BP1096" s="141"/>
      <c r="BQ1096" s="102"/>
    </row>
    <row r="1097" spans="53:69">
      <c r="BA1097" s="90" t="s">
        <v>752</v>
      </c>
      <c r="BB1097" s="2" t="s">
        <v>753</v>
      </c>
      <c r="BH1097" s="7" t="s">
        <v>284</v>
      </c>
      <c r="BI1097" s="7" t="s">
        <v>5</v>
      </c>
      <c r="BM1097" s="7" t="s">
        <v>283</v>
      </c>
      <c r="BN1097" s="6" t="s">
        <v>751</v>
      </c>
      <c r="BO1097" s="149"/>
      <c r="BP1097" s="141"/>
      <c r="BQ1097" s="102"/>
    </row>
    <row r="1098" spans="53:69">
      <c r="BA1098" s="90" t="str">
        <f t="shared" ref="BA1098:BA1123" si="1">MID(BB1098,1,4)</f>
        <v>N014</v>
      </c>
      <c r="BB1098" s="153" t="s">
        <v>78</v>
      </c>
      <c r="BH1098" s="7" t="s">
        <v>288</v>
      </c>
      <c r="BM1098" s="7" t="s">
        <v>287</v>
      </c>
      <c r="BN1098" s="6" t="s">
        <v>754</v>
      </c>
      <c r="BO1098" s="131"/>
      <c r="BP1098" s="154"/>
      <c r="BQ1098" s="107"/>
    </row>
    <row r="1099" spans="53:69">
      <c r="BA1099" s="90" t="str">
        <f t="shared" si="1"/>
        <v>O121</v>
      </c>
      <c r="BB1099" s="147" t="s">
        <v>282</v>
      </c>
      <c r="BH1099" s="7" t="s">
        <v>291</v>
      </c>
      <c r="BM1099" s="7" t="s">
        <v>290</v>
      </c>
      <c r="BN1099" s="6" t="s">
        <v>755</v>
      </c>
      <c r="BO1099" s="101"/>
      <c r="BP1099" s="154"/>
      <c r="BQ1099" s="107"/>
    </row>
    <row r="1100" spans="53:69">
      <c r="BA1100" s="90" t="str">
        <f t="shared" si="1"/>
        <v>P106</v>
      </c>
      <c r="BB1100" s="155" t="s">
        <v>270</v>
      </c>
      <c r="BH1100" s="7" t="s">
        <v>293</v>
      </c>
      <c r="BM1100" s="7" t="s">
        <v>292</v>
      </c>
      <c r="BN1100" s="6" t="s">
        <v>756</v>
      </c>
      <c r="BO1100" s="101"/>
      <c r="BP1100" s="156"/>
      <c r="BQ1100" s="14"/>
    </row>
    <row r="1101" spans="53:69">
      <c r="BA1101" s="90" t="str">
        <f t="shared" si="1"/>
        <v>P111</v>
      </c>
      <c r="BB1101" s="147" t="s">
        <v>230</v>
      </c>
      <c r="BH1101" s="7" t="s">
        <v>295</v>
      </c>
      <c r="BM1101" s="7" t="s">
        <v>294</v>
      </c>
      <c r="BN1101" s="6" t="s">
        <v>757</v>
      </c>
      <c r="BO1101" s="130"/>
      <c r="BP1101" s="141"/>
      <c r="BQ1101" s="123"/>
    </row>
    <row r="1102" spans="53:69">
      <c r="BA1102" s="90" t="str">
        <f t="shared" si="1"/>
        <v>P123</v>
      </c>
      <c r="BB1102" s="12" t="s">
        <v>289</v>
      </c>
      <c r="BH1102" s="7" t="s">
        <v>297</v>
      </c>
      <c r="BM1102" s="7" t="s">
        <v>296</v>
      </c>
      <c r="BN1102" s="6" t="s">
        <v>758</v>
      </c>
      <c r="BO1102" s="101"/>
      <c r="BP1102" s="138"/>
      <c r="BQ1102" s="123"/>
    </row>
    <row r="1103" spans="53:69">
      <c r="BA1103" s="90" t="str">
        <f t="shared" si="1"/>
        <v>PA01</v>
      </c>
      <c r="BB1103" s="147" t="s">
        <v>380</v>
      </c>
      <c r="BH1103" s="7" t="s">
        <v>300</v>
      </c>
      <c r="BM1103" s="7" t="s">
        <v>299</v>
      </c>
      <c r="BN1103" s="6" t="s">
        <v>759</v>
      </c>
      <c r="BO1103" s="101"/>
      <c r="BP1103" s="138"/>
      <c r="BQ1103" s="123"/>
    </row>
    <row r="1104" spans="53:69">
      <c r="BA1104" s="90" t="str">
        <f t="shared" si="1"/>
        <v>PA02</v>
      </c>
      <c r="BB1104" s="153" t="s">
        <v>7</v>
      </c>
      <c r="BH1104" s="7" t="s">
        <v>305</v>
      </c>
      <c r="BM1104" s="7" t="s">
        <v>304</v>
      </c>
      <c r="BN1104" s="6" t="s">
        <v>760</v>
      </c>
      <c r="BO1104" s="157"/>
      <c r="BP1104" s="138"/>
      <c r="BQ1104" s="123"/>
    </row>
    <row r="1105" spans="53:69">
      <c r="BA1105" s="90" t="str">
        <f t="shared" si="1"/>
        <v>PA03</v>
      </c>
      <c r="BB1105" s="12" t="s">
        <v>298</v>
      </c>
      <c r="BH1105" s="7" t="s">
        <v>308</v>
      </c>
      <c r="BM1105" s="7" t="s">
        <v>307</v>
      </c>
      <c r="BN1105" s="6" t="s">
        <v>761</v>
      </c>
      <c r="BO1105" s="101"/>
      <c r="BP1105" s="138"/>
      <c r="BQ1105" s="123"/>
    </row>
    <row r="1106" spans="53:69">
      <c r="BA1106" s="90" t="str">
        <f t="shared" si="1"/>
        <v>PA04</v>
      </c>
      <c r="BB1106" s="150" t="s">
        <v>303</v>
      </c>
      <c r="BH1106" s="7" t="s">
        <v>312</v>
      </c>
      <c r="BM1106" s="7" t="s">
        <v>311</v>
      </c>
      <c r="BN1106" s="6" t="s">
        <v>762</v>
      </c>
      <c r="BO1106" s="158"/>
      <c r="BP1106" s="141"/>
      <c r="BQ1106" s="121"/>
    </row>
    <row r="1107" spans="53:69">
      <c r="BA1107" s="90" t="str">
        <f t="shared" si="1"/>
        <v>PA05</v>
      </c>
      <c r="BB1107" s="150" t="s">
        <v>306</v>
      </c>
      <c r="BH1107" s="7" t="s">
        <v>314</v>
      </c>
      <c r="BM1107" s="7" t="s">
        <v>313</v>
      </c>
      <c r="BN1107" s="6" t="s">
        <v>763</v>
      </c>
      <c r="BO1107" s="131"/>
      <c r="BP1107" s="141"/>
      <c r="BQ1107" s="123"/>
    </row>
    <row r="1108" spans="53:69">
      <c r="BA1108" s="90" t="str">
        <f t="shared" si="1"/>
        <v>PA06</v>
      </c>
      <c r="BB1108" s="150" t="s">
        <v>310</v>
      </c>
      <c r="BH1108" s="7" t="s">
        <v>317</v>
      </c>
      <c r="BM1108" s="7" t="s">
        <v>316</v>
      </c>
      <c r="BN1108" s="6" t="s">
        <v>764</v>
      </c>
      <c r="BO1108" s="106"/>
      <c r="BP1108" s="141"/>
      <c r="BQ1108" s="124"/>
    </row>
    <row r="1109" spans="53:69">
      <c r="BA1109" s="90" t="str">
        <f t="shared" si="1"/>
        <v>PA07</v>
      </c>
      <c r="BB1109" s="2" t="s">
        <v>302</v>
      </c>
      <c r="BH1109" s="7" t="s">
        <v>319</v>
      </c>
      <c r="BM1109" s="7" t="s">
        <v>318</v>
      </c>
      <c r="BN1109" s="6" t="s">
        <v>765</v>
      </c>
      <c r="BO1109" s="106"/>
      <c r="BP1109" s="141"/>
      <c r="BQ1109" s="124"/>
    </row>
    <row r="1110" spans="53:69">
      <c r="BA1110" s="90" t="str">
        <f t="shared" si="1"/>
        <v>PA08</v>
      </c>
      <c r="BB1110" s="2" t="s">
        <v>315</v>
      </c>
      <c r="BH1110" s="7" t="s">
        <v>322</v>
      </c>
      <c r="BM1110" s="7" t="s">
        <v>321</v>
      </c>
      <c r="BN1110" s="6" t="s">
        <v>766</v>
      </c>
      <c r="BO1110" s="106"/>
      <c r="BP1110" s="141"/>
      <c r="BQ1110" s="121"/>
    </row>
    <row r="1111" spans="53:69">
      <c r="BA1111" s="90" t="str">
        <f t="shared" si="1"/>
        <v>MA10</v>
      </c>
      <c r="BB1111" s="12" t="s">
        <v>320</v>
      </c>
      <c r="BH1111" s="7" t="s">
        <v>325</v>
      </c>
      <c r="BM1111" s="7" t="s">
        <v>324</v>
      </c>
      <c r="BN1111" s="6" t="s">
        <v>767</v>
      </c>
      <c r="BO1111" s="101"/>
      <c r="BP1111" s="141"/>
      <c r="BQ1111" s="121"/>
    </row>
    <row r="1112" spans="53:69">
      <c r="BA1112" s="90" t="str">
        <f t="shared" si="1"/>
        <v>OA11</v>
      </c>
      <c r="BB1112" s="147" t="s">
        <v>323</v>
      </c>
      <c r="BN1112" s="6" t="s">
        <v>768</v>
      </c>
      <c r="BO1112" s="106"/>
      <c r="BP1112" s="141"/>
      <c r="BQ1112" s="121"/>
    </row>
    <row r="1113" spans="53:69">
      <c r="BA1113" s="90" t="str">
        <f t="shared" si="1"/>
        <v>PA09</v>
      </c>
      <c r="BB1113" s="153" t="s">
        <v>255</v>
      </c>
      <c r="BH1113" s="7" t="s">
        <v>327</v>
      </c>
      <c r="BM1113" s="7" t="s">
        <v>326</v>
      </c>
      <c r="BN1113" s="6" t="s">
        <v>769</v>
      </c>
      <c r="BO1113" s="152"/>
      <c r="BP1113" s="141"/>
      <c r="BQ1113" s="123"/>
    </row>
    <row r="1114" spans="53:69">
      <c r="BA1114" s="90" t="str">
        <f t="shared" si="1"/>
        <v>PA14</v>
      </c>
      <c r="BB1114" s="147" t="s">
        <v>241</v>
      </c>
      <c r="BH1114" s="7" t="s">
        <v>330</v>
      </c>
      <c r="BM1114" s="7" t="s">
        <v>329</v>
      </c>
      <c r="BN1114" s="6" t="s">
        <v>770</v>
      </c>
      <c r="BO1114" s="152"/>
      <c r="BP1114" s="141"/>
      <c r="BQ1114" s="121"/>
    </row>
    <row r="1115" spans="53:69">
      <c r="BA1115" s="90" t="str">
        <f t="shared" si="1"/>
        <v>PA15</v>
      </c>
      <c r="BB1115" s="12" t="s">
        <v>328</v>
      </c>
      <c r="BH1115" s="7" t="s">
        <v>333</v>
      </c>
      <c r="BM1115" s="7" t="s">
        <v>332</v>
      </c>
      <c r="BN1115" s="6" t="s">
        <v>771</v>
      </c>
      <c r="BO1115" s="152"/>
      <c r="BP1115" s="141"/>
      <c r="BQ1115" s="121"/>
    </row>
    <row r="1116" spans="53:69">
      <c r="BA1116" s="90" t="str">
        <f t="shared" si="1"/>
        <v>PA16</v>
      </c>
      <c r="BB1116" s="150" t="s">
        <v>331</v>
      </c>
      <c r="BH1116" s="7" t="s">
        <v>335</v>
      </c>
      <c r="BM1116" s="7" t="s">
        <v>334</v>
      </c>
      <c r="BN1116" s="6" t="s">
        <v>772</v>
      </c>
      <c r="BO1116" s="131"/>
      <c r="BP1116" s="141"/>
      <c r="BQ1116" s="121"/>
    </row>
    <row r="1117" spans="53:69">
      <c r="BA1117" s="90" t="str">
        <f t="shared" si="1"/>
        <v>PA17</v>
      </c>
      <c r="BB1117" s="2" t="s">
        <v>275</v>
      </c>
      <c r="BH1117" s="7" t="s">
        <v>339</v>
      </c>
      <c r="BM1117" s="7" t="s">
        <v>338</v>
      </c>
      <c r="BN1117" s="6" t="s">
        <v>773</v>
      </c>
      <c r="BO1117" s="152"/>
      <c r="BP1117" s="141"/>
      <c r="BQ1117" s="121"/>
    </row>
    <row r="1118" spans="53:69">
      <c r="BA1118" s="90" t="str">
        <f t="shared" si="1"/>
        <v>PA18</v>
      </c>
      <c r="BB1118" s="150" t="s">
        <v>337</v>
      </c>
      <c r="BH1118" s="7" t="s">
        <v>17</v>
      </c>
      <c r="BM1118" s="7" t="s">
        <v>340</v>
      </c>
      <c r="BN1118" s="6" t="s">
        <v>774</v>
      </c>
      <c r="BO1118" s="152"/>
      <c r="BP1118" s="141"/>
      <c r="BQ1118" s="122"/>
    </row>
    <row r="1119" spans="53:69">
      <c r="BA1119" s="90" t="str">
        <f t="shared" si="1"/>
        <v>PA19</v>
      </c>
      <c r="BB1119" s="2" t="s">
        <v>336</v>
      </c>
      <c r="BH1119" s="7" t="s">
        <v>343</v>
      </c>
      <c r="BM1119" s="7" t="s">
        <v>342</v>
      </c>
      <c r="BN1119" s="6" t="s">
        <v>775</v>
      </c>
      <c r="BO1119" s="152"/>
      <c r="BP1119" s="141"/>
      <c r="BQ1119" s="122"/>
    </row>
    <row r="1120" spans="53:69">
      <c r="BA1120" s="90" t="str">
        <f t="shared" si="1"/>
        <v>PA21</v>
      </c>
      <c r="BB1120" s="155" t="s">
        <v>341</v>
      </c>
      <c r="BH1120" s="7" t="s">
        <v>346</v>
      </c>
      <c r="BM1120" s="7" t="s">
        <v>345</v>
      </c>
      <c r="BN1120" s="6" t="s">
        <v>776</v>
      </c>
      <c r="BO1120" s="149"/>
      <c r="BP1120" s="141"/>
      <c r="BQ1120" s="123"/>
    </row>
    <row r="1121" spans="53:69">
      <c r="BA1121" s="90" t="str">
        <f t="shared" si="1"/>
        <v>PA22</v>
      </c>
      <c r="BB1121" s="150" t="s">
        <v>344</v>
      </c>
      <c r="BH1121" s="7" t="s">
        <v>349</v>
      </c>
      <c r="BM1121" s="7" t="s">
        <v>348</v>
      </c>
      <c r="BN1121" s="6" t="s">
        <v>777</v>
      </c>
      <c r="BO1121" s="149"/>
      <c r="BP1121" s="141"/>
      <c r="BQ1121" s="122"/>
    </row>
    <row r="1122" spans="53:69">
      <c r="BA1122" s="90" t="str">
        <f t="shared" si="1"/>
        <v>PA23</v>
      </c>
      <c r="BB1122" s="155" t="s">
        <v>347</v>
      </c>
      <c r="BC1122" s="159" t="s">
        <v>624</v>
      </c>
      <c r="BD1122" s="99" t="s">
        <v>625</v>
      </c>
      <c r="BH1122" s="7" t="s">
        <v>351</v>
      </c>
      <c r="BM1122" s="7" t="s">
        <v>350</v>
      </c>
      <c r="BN1122" s="6" t="s">
        <v>778</v>
      </c>
      <c r="BO1122" s="152"/>
      <c r="BP1122" s="141"/>
      <c r="BQ1122" s="122"/>
    </row>
    <row r="1123" spans="53:69">
      <c r="BA1123" s="90" t="str">
        <f t="shared" si="1"/>
        <v>PA25</v>
      </c>
      <c r="BB1123" s="6" t="s">
        <v>779</v>
      </c>
      <c r="BC1123" s="160" t="s">
        <v>630</v>
      </c>
      <c r="BD1123" s="161" t="s">
        <v>780</v>
      </c>
      <c r="BH1123" s="7" t="s">
        <v>353</v>
      </c>
      <c r="BM1123" s="7" t="s">
        <v>352</v>
      </c>
      <c r="BN1123" s="6" t="s">
        <v>781</v>
      </c>
      <c r="BO1123" s="152"/>
      <c r="BP1123" s="141"/>
      <c r="BQ1123" s="122"/>
    </row>
    <row r="1124" spans="53:69">
      <c r="BC1124" s="160" t="s">
        <v>639</v>
      </c>
      <c r="BD1124" s="161" t="s">
        <v>782</v>
      </c>
      <c r="BM1124" s="7" t="s">
        <v>354</v>
      </c>
      <c r="BN1124" s="6" t="s">
        <v>783</v>
      </c>
      <c r="BO1124" s="131"/>
      <c r="BP1124" s="141"/>
      <c r="BQ1124" s="122"/>
    </row>
    <row r="1125" spans="53:69">
      <c r="BC1125" s="160" t="s">
        <v>653</v>
      </c>
      <c r="BD1125" s="162" t="s">
        <v>784</v>
      </c>
      <c r="BN1125" s="6" t="s">
        <v>785</v>
      </c>
      <c r="BO1125" s="152"/>
      <c r="BP1125" s="141"/>
      <c r="BQ1125" s="102"/>
    </row>
    <row r="1126" spans="53:69">
      <c r="BC1126" s="160" t="s">
        <v>680</v>
      </c>
      <c r="BD1126" s="127" t="s">
        <v>199</v>
      </c>
      <c r="BM1126" s="7" t="s">
        <v>355</v>
      </c>
      <c r="BN1126" s="6" t="s">
        <v>786</v>
      </c>
      <c r="BO1126" s="106"/>
      <c r="BP1126" s="141"/>
      <c r="BQ1126" s="102"/>
    </row>
    <row r="1127" spans="53:69">
      <c r="BC1127" s="160" t="s">
        <v>560</v>
      </c>
      <c r="BD1127" s="127" t="s">
        <v>561</v>
      </c>
      <c r="BM1127" s="7" t="s">
        <v>356</v>
      </c>
      <c r="BN1127" s="6" t="s">
        <v>787</v>
      </c>
      <c r="BO1127" s="152"/>
      <c r="BP1127" s="141"/>
      <c r="BQ1127" s="123"/>
    </row>
    <row r="1128" spans="53:69">
      <c r="BC1128" s="160" t="s">
        <v>685</v>
      </c>
      <c r="BD1128" s="127" t="s">
        <v>210</v>
      </c>
      <c r="BM1128" s="7" t="s">
        <v>357</v>
      </c>
      <c r="BN1128" s="6" t="s">
        <v>788</v>
      </c>
      <c r="BO1128" s="131"/>
      <c r="BP1128" s="141"/>
      <c r="BQ1128" s="123"/>
    </row>
    <row r="1129" spans="53:69">
      <c r="BC1129" s="160" t="s">
        <v>687</v>
      </c>
      <c r="BD1129" s="127" t="s">
        <v>82</v>
      </c>
      <c r="BM1129" s="7" t="s">
        <v>359</v>
      </c>
      <c r="BN1129" s="6" t="s">
        <v>789</v>
      </c>
      <c r="BO1129" s="106"/>
      <c r="BP1129" s="141"/>
      <c r="BQ1129" s="123"/>
    </row>
    <row r="1130" spans="53:69">
      <c r="BC1130" s="160" t="s">
        <v>689</v>
      </c>
      <c r="BD1130" s="127" t="s">
        <v>220</v>
      </c>
      <c r="BM1130" s="7" t="s">
        <v>360</v>
      </c>
      <c r="BN1130" s="6" t="s">
        <v>790</v>
      </c>
      <c r="BO1130" s="106"/>
      <c r="BP1130" s="141"/>
      <c r="BQ1130" s="123"/>
    </row>
    <row r="1131" spans="53:69">
      <c r="BC1131" s="160" t="s">
        <v>692</v>
      </c>
      <c r="BD1131" s="127" t="s">
        <v>219</v>
      </c>
      <c r="BM1131" s="7" t="s">
        <v>361</v>
      </c>
      <c r="BN1131" s="6" t="s">
        <v>791</v>
      </c>
      <c r="BO1131" s="139"/>
      <c r="BP1131" s="141"/>
      <c r="BQ1131" s="102"/>
    </row>
    <row r="1132" spans="53:69">
      <c r="BC1132" s="163" t="s">
        <v>695</v>
      </c>
      <c r="BD1132" s="127" t="s">
        <v>229</v>
      </c>
      <c r="BM1132" s="7" t="s">
        <v>362</v>
      </c>
      <c r="BN1132" s="6" t="s">
        <v>792</v>
      </c>
      <c r="BO1132" s="106"/>
      <c r="BP1132" s="141"/>
      <c r="BQ1132" s="121"/>
    </row>
    <row r="1133" spans="53:69">
      <c r="BC1133" s="163" t="s">
        <v>697</v>
      </c>
      <c r="BD1133" s="127" t="s">
        <v>235</v>
      </c>
      <c r="BM1133" s="7" t="s">
        <v>363</v>
      </c>
      <c r="BN1133" s="6" t="s">
        <v>793</v>
      </c>
      <c r="BO1133" s="106"/>
      <c r="BP1133" s="141"/>
      <c r="BQ1133" s="121"/>
    </row>
    <row r="1134" spans="53:69">
      <c r="BC1134" s="163" t="s">
        <v>699</v>
      </c>
      <c r="BD1134" s="127" t="s">
        <v>794</v>
      </c>
      <c r="BM1134" s="7" t="s">
        <v>364</v>
      </c>
      <c r="BN1134" s="6" t="s">
        <v>795</v>
      </c>
      <c r="BO1134" s="106"/>
      <c r="BP1134" s="141"/>
      <c r="BQ1134" s="121"/>
    </row>
    <row r="1135" spans="53:69">
      <c r="BC1135" s="163" t="s">
        <v>702</v>
      </c>
      <c r="BD1135" s="127" t="s">
        <v>246</v>
      </c>
      <c r="BM1135" s="7" t="s">
        <v>365</v>
      </c>
      <c r="BN1135" s="6" t="s">
        <v>795</v>
      </c>
      <c r="BO1135" s="106"/>
      <c r="BP1135" s="141"/>
      <c r="BQ1135" s="102"/>
    </row>
    <row r="1136" spans="53:69">
      <c r="BC1136" s="163" t="s">
        <v>704</v>
      </c>
      <c r="BD1136" s="127" t="s">
        <v>250</v>
      </c>
      <c r="BM1136" s="7" t="s">
        <v>367</v>
      </c>
      <c r="BN1136" s="6" t="s">
        <v>796</v>
      </c>
      <c r="BO1136" s="106"/>
      <c r="BP1136" s="141"/>
      <c r="BQ1136" s="121"/>
    </row>
    <row r="1137" spans="55:69">
      <c r="BC1137" s="163" t="s">
        <v>706</v>
      </c>
      <c r="BD1137" s="127" t="s">
        <v>797</v>
      </c>
      <c r="BM1137" s="7" t="s">
        <v>368</v>
      </c>
      <c r="BN1137" s="6" t="s">
        <v>798</v>
      </c>
      <c r="BO1137" s="106"/>
      <c r="BP1137" s="141"/>
      <c r="BQ1137" s="102"/>
    </row>
    <row r="1138" spans="55:69">
      <c r="BC1138" s="163" t="s">
        <v>710</v>
      </c>
      <c r="BD1138" s="127" t="s">
        <v>256</v>
      </c>
      <c r="BM1138" s="7" t="s">
        <v>369</v>
      </c>
      <c r="BN1138" s="6" t="s">
        <v>799</v>
      </c>
      <c r="BO1138" s="106"/>
      <c r="BP1138" s="141"/>
      <c r="BQ1138" s="102"/>
    </row>
    <row r="1139" spans="55:69">
      <c r="BC1139" s="163" t="s">
        <v>712</v>
      </c>
      <c r="BD1139" s="127" t="s">
        <v>261</v>
      </c>
      <c r="BM1139" s="7" t="s">
        <v>370</v>
      </c>
      <c r="BN1139" s="6" t="s">
        <v>800</v>
      </c>
      <c r="BO1139" s="106"/>
      <c r="BP1139" s="141"/>
      <c r="BQ1139" s="102"/>
    </row>
    <row r="1140" spans="55:69">
      <c r="BC1140" s="137" t="s">
        <v>714</v>
      </c>
      <c r="BD1140" s="127" t="s">
        <v>254</v>
      </c>
      <c r="BM1140" s="7" t="s">
        <v>371</v>
      </c>
      <c r="BN1140" s="6" t="s">
        <v>801</v>
      </c>
      <c r="BO1140" s="131"/>
      <c r="BP1140" s="141"/>
      <c r="BQ1140" s="102"/>
    </row>
    <row r="1141" spans="55:69">
      <c r="BC1141" s="137" t="s">
        <v>717</v>
      </c>
      <c r="BD1141" s="127" t="s">
        <v>269</v>
      </c>
      <c r="BM1141" s="7" t="s">
        <v>372</v>
      </c>
      <c r="BN1141" s="6" t="s">
        <v>802</v>
      </c>
      <c r="BO1141" s="131"/>
      <c r="BP1141" s="154"/>
      <c r="BQ1141" s="123"/>
    </row>
    <row r="1142" spans="55:69">
      <c r="BC1142" s="137" t="s">
        <v>719</v>
      </c>
      <c r="BD1142" s="127" t="s">
        <v>274</v>
      </c>
      <c r="BM1142" s="7" t="s">
        <v>373</v>
      </c>
      <c r="BN1142" s="6" t="s">
        <v>803</v>
      </c>
      <c r="BO1142" s="131"/>
      <c r="BP1142" s="141"/>
      <c r="BQ1142" s="123"/>
    </row>
    <row r="1143" spans="55:69">
      <c r="BC1143" s="137" t="s">
        <v>721</v>
      </c>
      <c r="BD1143" s="127" t="s">
        <v>279</v>
      </c>
      <c r="BM1143" s="7" t="s">
        <v>374</v>
      </c>
      <c r="BN1143" s="6" t="s">
        <v>804</v>
      </c>
      <c r="BO1143" s="152"/>
      <c r="BP1143" s="154"/>
      <c r="BQ1143" s="123"/>
    </row>
    <row r="1144" spans="55:69">
      <c r="BC1144" s="137" t="s">
        <v>724</v>
      </c>
      <c r="BD1144" s="127" t="s">
        <v>805</v>
      </c>
      <c r="BM1144" s="7" t="s">
        <v>375</v>
      </c>
      <c r="BN1144" s="6" t="s">
        <v>806</v>
      </c>
      <c r="BO1144" s="152"/>
      <c r="BP1144" s="138"/>
      <c r="BQ1144" s="102"/>
    </row>
    <row r="1145" spans="55:69">
      <c r="BC1145" s="137" t="s">
        <v>726</v>
      </c>
      <c r="BD1145" s="127" t="s">
        <v>285</v>
      </c>
      <c r="BM1145" s="7" t="s">
        <v>376</v>
      </c>
      <c r="BN1145" s="6" t="s">
        <v>807</v>
      </c>
      <c r="BO1145" s="130"/>
      <c r="BP1145" s="138"/>
      <c r="BQ1145" s="124"/>
    </row>
    <row r="1146" spans="55:69">
      <c r="BC1146" s="137" t="s">
        <v>729</v>
      </c>
      <c r="BD1146" s="127" t="s">
        <v>808</v>
      </c>
      <c r="BE1146" s="164" t="s">
        <v>57</v>
      </c>
      <c r="BM1146" s="7" t="s">
        <v>377</v>
      </c>
      <c r="BN1146" s="6" t="s">
        <v>809</v>
      </c>
      <c r="BO1146" s="152"/>
      <c r="BP1146" s="138"/>
      <c r="BQ1146" s="124"/>
    </row>
    <row r="1147" spans="55:69">
      <c r="BC1147" s="137" t="s">
        <v>733</v>
      </c>
      <c r="BD1147" s="127" t="s">
        <v>810</v>
      </c>
      <c r="BE1147" s="164" t="s">
        <v>110</v>
      </c>
      <c r="BM1147" s="7" t="s">
        <v>378</v>
      </c>
      <c r="BN1147" s="6" t="s">
        <v>811</v>
      </c>
      <c r="BO1147" s="149"/>
      <c r="BP1147" s="8"/>
    </row>
    <row r="1148" spans="55:69">
      <c r="BC1148" s="137" t="s">
        <v>738</v>
      </c>
      <c r="BD1148" s="127" t="s">
        <v>812</v>
      </c>
      <c r="BE1148" s="164" t="s">
        <v>57</v>
      </c>
      <c r="BM1148" s="7" t="s">
        <v>379</v>
      </c>
      <c r="BN1148" s="6" t="s">
        <v>813</v>
      </c>
      <c r="BO1148" s="152"/>
      <c r="BP1148" s="8"/>
    </row>
    <row r="1149" spans="55:69">
      <c r="BC1149" s="137" t="s">
        <v>742</v>
      </c>
      <c r="BD1149" s="127" t="s">
        <v>814</v>
      </c>
      <c r="BE1149" s="164" t="s">
        <v>57</v>
      </c>
      <c r="BM1149" s="7" t="s">
        <v>381</v>
      </c>
      <c r="BN1149" s="6" t="s">
        <v>815</v>
      </c>
      <c r="BO1149" s="152"/>
      <c r="BP1149" s="8"/>
    </row>
    <row r="1150" spans="55:69">
      <c r="BC1150" s="137" t="s">
        <v>746</v>
      </c>
      <c r="BD1150" s="151" t="s">
        <v>816</v>
      </c>
      <c r="BE1150" s="151" t="s">
        <v>747</v>
      </c>
      <c r="BM1150" s="7" t="s">
        <v>382</v>
      </c>
      <c r="BN1150" s="6" t="s">
        <v>817</v>
      </c>
      <c r="BO1150" s="130"/>
      <c r="BP1150" s="8"/>
    </row>
    <row r="1151" spans="55:69" ht="15.75" thickBot="1">
      <c r="BM1151" s="7" t="s">
        <v>383</v>
      </c>
      <c r="BN1151" s="6" t="s">
        <v>818</v>
      </c>
      <c r="BO1151" s="152"/>
      <c r="BP1151" s="8"/>
    </row>
    <row r="1152" spans="55:69">
      <c r="BC1152" s="554" t="s">
        <v>625</v>
      </c>
      <c r="BD1152" s="555"/>
      <c r="BE1152" s="98" t="s">
        <v>819</v>
      </c>
      <c r="BM1152" s="7" t="s">
        <v>384</v>
      </c>
      <c r="BN1152" s="6" t="s">
        <v>820</v>
      </c>
      <c r="BO1152" s="152"/>
      <c r="BP1152" s="8"/>
    </row>
    <row r="1153" spans="55:68">
      <c r="BC1153" s="160" t="s">
        <v>821</v>
      </c>
      <c r="BD1153" s="161" t="s">
        <v>822</v>
      </c>
      <c r="BE1153" s="104" t="s">
        <v>632</v>
      </c>
      <c r="BM1153" s="7" t="s">
        <v>385</v>
      </c>
      <c r="BN1153" s="6" t="s">
        <v>823</v>
      </c>
      <c r="BO1153" s="130"/>
      <c r="BP1153" s="8"/>
    </row>
    <row r="1154" spans="55:68">
      <c r="BC1154" s="160" t="s">
        <v>821</v>
      </c>
      <c r="BD1154" s="161" t="s">
        <v>822</v>
      </c>
      <c r="BE1154" s="104" t="s">
        <v>635</v>
      </c>
      <c r="BM1154" s="7" t="s">
        <v>386</v>
      </c>
      <c r="BN1154" s="6" t="s">
        <v>824</v>
      </c>
      <c r="BO1154" s="130"/>
      <c r="BP1154" s="8"/>
    </row>
    <row r="1155" spans="55:68">
      <c r="BC1155" s="160" t="s">
        <v>825</v>
      </c>
      <c r="BD1155" s="161" t="s">
        <v>640</v>
      </c>
      <c r="BE1155" s="109" t="s">
        <v>641</v>
      </c>
      <c r="BM1155" s="7" t="s">
        <v>387</v>
      </c>
      <c r="BN1155" s="6" t="s">
        <v>826</v>
      </c>
      <c r="BO1155" s="101"/>
      <c r="BP1155" s="8"/>
    </row>
    <row r="1156" spans="55:68" ht="15.75">
      <c r="BC1156" s="160" t="s">
        <v>825</v>
      </c>
      <c r="BD1156" s="161" t="s">
        <v>640</v>
      </c>
      <c r="BE1156" s="110" t="s">
        <v>644</v>
      </c>
      <c r="BM1156" s="7" t="s">
        <v>388</v>
      </c>
      <c r="BN1156" s="6" t="s">
        <v>827</v>
      </c>
      <c r="BO1156" s="101"/>
      <c r="BP1156" s="8"/>
    </row>
    <row r="1157" spans="55:68" ht="15.75">
      <c r="BC1157" s="160" t="s">
        <v>825</v>
      </c>
      <c r="BD1157" s="161" t="s">
        <v>640</v>
      </c>
      <c r="BE1157" s="110" t="s">
        <v>647</v>
      </c>
      <c r="BM1157" s="7" t="s">
        <v>389</v>
      </c>
      <c r="BN1157" s="6" t="s">
        <v>828</v>
      </c>
      <c r="BO1157" s="101"/>
      <c r="BP1157" s="8"/>
    </row>
    <row r="1158" spans="55:68" ht="15.75">
      <c r="BC1158" s="160" t="s">
        <v>825</v>
      </c>
      <c r="BD1158" s="161" t="s">
        <v>640</v>
      </c>
      <c r="BE1158" s="112" t="s">
        <v>650</v>
      </c>
      <c r="BM1158" s="7" t="s">
        <v>390</v>
      </c>
      <c r="BN1158" s="6" t="s">
        <v>829</v>
      </c>
      <c r="BO1158" s="101"/>
      <c r="BP1158" s="8"/>
    </row>
    <row r="1159" spans="55:68">
      <c r="BC1159" s="160" t="s">
        <v>830</v>
      </c>
      <c r="BD1159" s="162" t="s">
        <v>831</v>
      </c>
      <c r="BE1159" s="114" t="s">
        <v>655</v>
      </c>
      <c r="BM1159" s="7" t="s">
        <v>391</v>
      </c>
      <c r="BN1159" s="6" t="s">
        <v>832</v>
      </c>
      <c r="BO1159" s="165"/>
      <c r="BP1159" s="8"/>
    </row>
    <row r="1160" spans="55:68">
      <c r="BC1160" s="160" t="s">
        <v>830</v>
      </c>
      <c r="BD1160" s="162" t="s">
        <v>831</v>
      </c>
      <c r="BE1160" s="114" t="s">
        <v>658</v>
      </c>
      <c r="BM1160" s="7" t="s">
        <v>393</v>
      </c>
      <c r="BN1160" s="6" t="s">
        <v>833</v>
      </c>
      <c r="BO1160" s="165"/>
      <c r="BP1160" s="8"/>
    </row>
    <row r="1161" spans="55:68" ht="15.75">
      <c r="BC1161" s="160" t="s">
        <v>830</v>
      </c>
      <c r="BD1161" s="162" t="s">
        <v>831</v>
      </c>
      <c r="BE1161" s="116" t="s">
        <v>662</v>
      </c>
      <c r="BM1161" s="7" t="s">
        <v>395</v>
      </c>
      <c r="BN1161" s="6" t="s">
        <v>834</v>
      </c>
      <c r="BO1161" s="165"/>
      <c r="BP1161" s="8"/>
    </row>
    <row r="1162" spans="55:68" ht="15.75">
      <c r="BC1162" s="160" t="s">
        <v>830</v>
      </c>
      <c r="BD1162" s="162" t="s">
        <v>831</v>
      </c>
      <c r="BE1162" s="112" t="s">
        <v>664</v>
      </c>
      <c r="BM1162" s="7" t="s">
        <v>397</v>
      </c>
      <c r="BN1162" s="6" t="s">
        <v>835</v>
      </c>
      <c r="BO1162" s="165"/>
      <c r="BP1162" s="8"/>
    </row>
    <row r="1163" spans="55:68" ht="15.75">
      <c r="BC1163" s="160" t="s">
        <v>830</v>
      </c>
      <c r="BD1163" s="162" t="s">
        <v>831</v>
      </c>
      <c r="BE1163" s="112" t="s">
        <v>667</v>
      </c>
      <c r="BM1163" s="7" t="s">
        <v>399</v>
      </c>
      <c r="BN1163" s="6" t="s">
        <v>836</v>
      </c>
      <c r="BO1163" s="165"/>
      <c r="BP1163" s="8"/>
    </row>
    <row r="1164" spans="55:68" ht="15.75">
      <c r="BC1164" s="160" t="s">
        <v>830</v>
      </c>
      <c r="BD1164" s="162" t="s">
        <v>831</v>
      </c>
      <c r="BE1164" s="112" t="s">
        <v>670</v>
      </c>
      <c r="BM1164" s="7" t="s">
        <v>400</v>
      </c>
      <c r="BN1164" s="6" t="s">
        <v>837</v>
      </c>
      <c r="BO1164" s="165"/>
      <c r="BP1164" s="8"/>
    </row>
    <row r="1165" spans="55:68" ht="31.5">
      <c r="BC1165" s="160" t="s">
        <v>830</v>
      </c>
      <c r="BD1165" s="162" t="s">
        <v>831</v>
      </c>
      <c r="BE1165" s="112" t="s">
        <v>673</v>
      </c>
      <c r="BM1165" s="7" t="s">
        <v>401</v>
      </c>
      <c r="BN1165" s="6" t="s">
        <v>838</v>
      </c>
      <c r="BO1165" s="165"/>
      <c r="BP1165" s="8"/>
    </row>
    <row r="1166" spans="55:68" ht="15.75">
      <c r="BC1166" s="160" t="s">
        <v>830</v>
      </c>
      <c r="BD1166" s="162" t="s">
        <v>831</v>
      </c>
      <c r="BE1166" s="112" t="s">
        <v>676</v>
      </c>
      <c r="BM1166" s="7" t="s">
        <v>402</v>
      </c>
      <c r="BN1166" s="6" t="s">
        <v>839</v>
      </c>
      <c r="BO1166" s="165"/>
      <c r="BP1166" s="8"/>
    </row>
    <row r="1167" spans="55:68" ht="31.5">
      <c r="BC1167" s="160" t="s">
        <v>830</v>
      </c>
      <c r="BD1167" s="162" t="s">
        <v>831</v>
      </c>
      <c r="BE1167" s="112" t="s">
        <v>678</v>
      </c>
      <c r="BM1167" s="7" t="s">
        <v>403</v>
      </c>
      <c r="BN1167" s="6" t="s">
        <v>840</v>
      </c>
      <c r="BO1167" s="101"/>
      <c r="BP1167" s="8"/>
    </row>
    <row r="1168" spans="55:68">
      <c r="BC1168" s="160" t="s">
        <v>841</v>
      </c>
      <c r="BD1168" s="127" t="s">
        <v>627</v>
      </c>
      <c r="BE1168" s="127" t="s">
        <v>627</v>
      </c>
      <c r="BM1168" s="7" t="s">
        <v>5</v>
      </c>
      <c r="BN1168" s="6" t="s">
        <v>842</v>
      </c>
      <c r="BO1168" s="152"/>
      <c r="BP1168" s="8"/>
    </row>
    <row r="1169" spans="55:68" ht="15.75">
      <c r="BC1169" s="160" t="s">
        <v>843</v>
      </c>
      <c r="BD1169" s="127" t="s">
        <v>561</v>
      </c>
      <c r="BE1169" s="166" t="s">
        <v>563</v>
      </c>
      <c r="BN1169" s="6" t="s">
        <v>844</v>
      </c>
      <c r="BO1169" s="167"/>
      <c r="BP1169" s="8"/>
    </row>
    <row r="1170" spans="55:68" ht="15.75">
      <c r="BC1170" s="160" t="s">
        <v>845</v>
      </c>
      <c r="BD1170" s="127" t="s">
        <v>210</v>
      </c>
      <c r="BE1170" s="166" t="s">
        <v>57</v>
      </c>
      <c r="BN1170" s="6" t="s">
        <v>846</v>
      </c>
      <c r="BO1170" s="168"/>
      <c r="BP1170" s="8"/>
    </row>
    <row r="1171" spans="55:68" ht="15.75">
      <c r="BC1171" s="160" t="s">
        <v>847</v>
      </c>
      <c r="BD1171" s="127" t="s">
        <v>82</v>
      </c>
      <c r="BE1171" s="166" t="s">
        <v>68</v>
      </c>
      <c r="BN1171" s="6" t="s">
        <v>848</v>
      </c>
      <c r="BO1171" s="169"/>
      <c r="BP1171" s="8"/>
    </row>
    <row r="1172" spans="55:68" ht="15.75">
      <c r="BC1172" s="160" t="s">
        <v>849</v>
      </c>
      <c r="BD1172" s="127" t="s">
        <v>220</v>
      </c>
      <c r="BE1172" s="166" t="s">
        <v>77</v>
      </c>
      <c r="BN1172" s="6" t="s">
        <v>850</v>
      </c>
      <c r="BO1172" s="169"/>
      <c r="BP1172" s="8"/>
    </row>
    <row r="1173" spans="55:68" ht="15.75">
      <c r="BC1173" s="160" t="s">
        <v>851</v>
      </c>
      <c r="BD1173" s="127" t="s">
        <v>693</v>
      </c>
      <c r="BE1173" s="166" t="s">
        <v>85</v>
      </c>
      <c r="BN1173" s="6" t="s">
        <v>852</v>
      </c>
      <c r="BO1173" s="168"/>
      <c r="BP1173" s="8"/>
    </row>
    <row r="1174" spans="55:68" ht="15.75">
      <c r="BC1174" s="163">
        <v>10</v>
      </c>
      <c r="BD1174" s="127" t="s">
        <v>229</v>
      </c>
      <c r="BE1174" s="166" t="s">
        <v>93</v>
      </c>
      <c r="BN1174" s="6" t="s">
        <v>853</v>
      </c>
      <c r="BO1174" s="105"/>
      <c r="BP1174" s="8"/>
    </row>
    <row r="1175" spans="55:68" ht="15.75">
      <c r="BC1175" s="163">
        <v>10</v>
      </c>
      <c r="BD1175" s="127" t="s">
        <v>229</v>
      </c>
      <c r="BE1175" s="166" t="s">
        <v>854</v>
      </c>
      <c r="BN1175" s="6" t="s">
        <v>855</v>
      </c>
      <c r="BO1175" s="169"/>
      <c r="BP1175" s="8"/>
    </row>
    <row r="1176" spans="55:68" ht="15.75">
      <c r="BC1176" s="163">
        <v>11</v>
      </c>
      <c r="BD1176" s="127" t="s">
        <v>235</v>
      </c>
      <c r="BE1176" s="166" t="s">
        <v>100</v>
      </c>
      <c r="BN1176" s="6" t="s">
        <v>856</v>
      </c>
      <c r="BO1176" s="105"/>
      <c r="BP1176" s="8"/>
    </row>
    <row r="1177" spans="55:68" ht="15.75">
      <c r="BC1177" s="163">
        <v>11</v>
      </c>
      <c r="BD1177" s="127" t="s">
        <v>235</v>
      </c>
      <c r="BE1177" s="166" t="s">
        <v>857</v>
      </c>
      <c r="BN1177" s="6" t="s">
        <v>858</v>
      </c>
      <c r="BO1177" s="105"/>
      <c r="BP1177" s="8"/>
    </row>
    <row r="1178" spans="55:68" ht="15.75">
      <c r="BC1178" s="163">
        <v>12</v>
      </c>
      <c r="BD1178" s="127" t="s">
        <v>859</v>
      </c>
      <c r="BE1178" s="166" t="s">
        <v>659</v>
      </c>
      <c r="BN1178" s="6" t="s">
        <v>860</v>
      </c>
      <c r="BO1178" s="101"/>
      <c r="BP1178" s="8"/>
    </row>
    <row r="1179" spans="55:68" ht="15.75">
      <c r="BC1179" s="163">
        <v>12</v>
      </c>
      <c r="BD1179" s="127" t="s">
        <v>859</v>
      </c>
      <c r="BE1179" s="166" t="s">
        <v>563</v>
      </c>
      <c r="BN1179" s="6" t="s">
        <v>861</v>
      </c>
      <c r="BO1179" s="130"/>
      <c r="BP1179" s="8"/>
    </row>
    <row r="1180" spans="55:68" ht="15.75">
      <c r="BC1180" s="163">
        <v>12</v>
      </c>
      <c r="BD1180" s="127" t="s">
        <v>859</v>
      </c>
      <c r="BE1180" s="166" t="s">
        <v>862</v>
      </c>
      <c r="BN1180" s="6" t="s">
        <v>863</v>
      </c>
      <c r="BO1180" s="130"/>
      <c r="BP1180" s="8"/>
    </row>
    <row r="1181" spans="55:68">
      <c r="BC1181" s="163">
        <v>13</v>
      </c>
      <c r="BD1181" s="127" t="s">
        <v>246</v>
      </c>
      <c r="BE1181" s="127" t="s">
        <v>110</v>
      </c>
      <c r="BN1181" s="6" t="s">
        <v>864</v>
      </c>
      <c r="BO1181" s="130"/>
      <c r="BP1181" s="8"/>
    </row>
    <row r="1182" spans="55:68">
      <c r="BC1182" s="163">
        <v>14</v>
      </c>
      <c r="BD1182" s="127" t="s">
        <v>250</v>
      </c>
      <c r="BE1182" s="127" t="s">
        <v>115</v>
      </c>
      <c r="BN1182" s="6" t="s">
        <v>865</v>
      </c>
      <c r="BO1182" s="130"/>
      <c r="BP1182" s="8"/>
    </row>
    <row r="1183" spans="55:68">
      <c r="BC1183" s="163">
        <v>15</v>
      </c>
      <c r="BD1183" s="127" t="s">
        <v>707</v>
      </c>
      <c r="BE1183" s="127" t="s">
        <v>120</v>
      </c>
      <c r="BN1183" s="6" t="s">
        <v>866</v>
      </c>
      <c r="BO1183" s="130"/>
      <c r="BP1183" s="8"/>
    </row>
    <row r="1184" spans="55:68">
      <c r="BC1184" s="163">
        <v>16</v>
      </c>
      <c r="BD1184" s="127" t="s">
        <v>125</v>
      </c>
      <c r="BE1184" s="127" t="s">
        <v>125</v>
      </c>
      <c r="BN1184" s="6" t="s">
        <v>867</v>
      </c>
      <c r="BO1184" s="130"/>
      <c r="BP1184" s="8"/>
    </row>
    <row r="1185" spans="55:68">
      <c r="BC1185" s="163">
        <v>17</v>
      </c>
      <c r="BD1185" s="127" t="s">
        <v>261</v>
      </c>
      <c r="BE1185" s="170" t="s">
        <v>131</v>
      </c>
      <c r="BN1185" s="6" t="s">
        <v>868</v>
      </c>
      <c r="BO1185" s="106"/>
      <c r="BP1185" s="8"/>
    </row>
    <row r="1186" spans="55:68">
      <c r="BC1186" s="163">
        <v>18</v>
      </c>
      <c r="BD1186" s="127" t="s">
        <v>715</v>
      </c>
      <c r="BE1186" s="170" t="s">
        <v>409</v>
      </c>
      <c r="BN1186" s="6" t="s">
        <v>869</v>
      </c>
      <c r="BO1186" s="106"/>
      <c r="BP1186" s="8"/>
    </row>
    <row r="1187" spans="55:68">
      <c r="BC1187" s="163">
        <v>19</v>
      </c>
      <c r="BD1187" s="127" t="s">
        <v>269</v>
      </c>
      <c r="BE1187" s="127" t="s">
        <v>141</v>
      </c>
      <c r="BN1187" s="6" t="s">
        <v>870</v>
      </c>
      <c r="BO1187" s="106"/>
      <c r="BP1187" s="8"/>
    </row>
    <row r="1188" spans="55:68">
      <c r="BC1188" s="163">
        <v>20</v>
      </c>
      <c r="BD1188" s="127" t="s">
        <v>274</v>
      </c>
      <c r="BE1188" s="127" t="s">
        <v>146</v>
      </c>
      <c r="BN1188" s="6" t="s">
        <v>871</v>
      </c>
      <c r="BO1188" s="130"/>
      <c r="BP1188" s="8"/>
    </row>
    <row r="1189" spans="55:68">
      <c r="BC1189" s="163">
        <v>21</v>
      </c>
      <c r="BD1189" s="127" t="s">
        <v>722</v>
      </c>
      <c r="BE1189" s="127" t="s">
        <v>152</v>
      </c>
      <c r="BN1189" s="6" t="s">
        <v>871</v>
      </c>
      <c r="BO1189" s="152"/>
      <c r="BP1189" s="8"/>
    </row>
    <row r="1190" spans="55:68">
      <c r="BC1190" s="163">
        <v>21</v>
      </c>
      <c r="BD1190" s="127" t="s">
        <v>722</v>
      </c>
      <c r="BE1190" s="127" t="s">
        <v>872</v>
      </c>
      <c r="BN1190" s="6" t="s">
        <v>873</v>
      </c>
      <c r="BO1190" s="130"/>
      <c r="BP1190" s="8"/>
    </row>
    <row r="1191" spans="55:68">
      <c r="BC1191" s="163" t="s">
        <v>724</v>
      </c>
      <c r="BD1191" s="127" t="s">
        <v>874</v>
      </c>
      <c r="BE1191" s="127" t="s">
        <v>157</v>
      </c>
      <c r="BN1191" s="6" t="s">
        <v>875</v>
      </c>
      <c r="BO1191" s="131"/>
      <c r="BP1191" s="8"/>
    </row>
    <row r="1192" spans="55:68">
      <c r="BC1192" s="163">
        <v>23</v>
      </c>
      <c r="BD1192" s="127" t="s">
        <v>285</v>
      </c>
      <c r="BE1192" s="127" t="s">
        <v>163</v>
      </c>
      <c r="BN1192" s="6" t="s">
        <v>876</v>
      </c>
      <c r="BO1192" s="105"/>
      <c r="BP1192" s="8"/>
    </row>
    <row r="1193" spans="55:68">
      <c r="BC1193" s="163" t="s">
        <v>729</v>
      </c>
      <c r="BD1193" s="127" t="s">
        <v>808</v>
      </c>
      <c r="BE1193" s="164" t="s">
        <v>57</v>
      </c>
      <c r="BN1193" s="6" t="s">
        <v>877</v>
      </c>
      <c r="BO1193" s="105"/>
      <c r="BP1193" s="8"/>
    </row>
    <row r="1194" spans="55:68">
      <c r="BC1194" s="163" t="s">
        <v>733</v>
      </c>
      <c r="BD1194" s="127" t="s">
        <v>810</v>
      </c>
      <c r="BE1194" s="164" t="s">
        <v>110</v>
      </c>
      <c r="BN1194" s="6" t="s">
        <v>878</v>
      </c>
      <c r="BO1194" s="105"/>
      <c r="BP1194" s="8"/>
    </row>
    <row r="1195" spans="55:68">
      <c r="BC1195" s="163" t="s">
        <v>738</v>
      </c>
      <c r="BD1195" s="127" t="s">
        <v>812</v>
      </c>
      <c r="BE1195" s="164" t="s">
        <v>57</v>
      </c>
      <c r="BN1195" s="6" t="s">
        <v>879</v>
      </c>
      <c r="BO1195" s="158"/>
      <c r="BP1195" s="8"/>
    </row>
    <row r="1196" spans="55:68">
      <c r="BC1196" s="163" t="s">
        <v>742</v>
      </c>
      <c r="BD1196" s="127" t="s">
        <v>814</v>
      </c>
      <c r="BE1196" s="164" t="s">
        <v>57</v>
      </c>
      <c r="BN1196" s="6" t="s">
        <v>880</v>
      </c>
      <c r="BO1196" s="105"/>
      <c r="BP1196" s="8"/>
    </row>
    <row r="1197" spans="55:68">
      <c r="BC1197" s="171" t="s">
        <v>746</v>
      </c>
      <c r="BD1197" s="151" t="s">
        <v>816</v>
      </c>
      <c r="BE1197" s="151" t="s">
        <v>747</v>
      </c>
      <c r="BN1197" s="6" t="s">
        <v>881</v>
      </c>
      <c r="BO1197" s="105"/>
      <c r="BP1197" s="8"/>
    </row>
    <row r="1198" spans="55:68">
      <c r="BN1198" s="6" t="s">
        <v>882</v>
      </c>
      <c r="BO1198" s="105"/>
      <c r="BP1198" s="8"/>
    </row>
    <row r="1199" spans="55:68">
      <c r="BN1199" s="6" t="s">
        <v>883</v>
      </c>
      <c r="BO1199" s="131"/>
      <c r="BP1199" s="8"/>
    </row>
    <row r="1200" spans="55:68">
      <c r="BN1200" s="6" t="s">
        <v>884</v>
      </c>
      <c r="BO1200" s="152"/>
      <c r="BP1200" s="8"/>
    </row>
    <row r="1201" spans="66:68">
      <c r="BN1201" s="6" t="s">
        <v>885</v>
      </c>
      <c r="BO1201" s="152"/>
      <c r="BP1201" s="8"/>
    </row>
    <row r="1202" spans="66:68">
      <c r="BN1202" s="6" t="s">
        <v>886</v>
      </c>
      <c r="BO1202" s="152"/>
      <c r="BP1202" s="8"/>
    </row>
    <row r="1203" spans="66:68">
      <c r="BN1203" s="6" t="s">
        <v>887</v>
      </c>
      <c r="BO1203" s="106"/>
      <c r="BP1203" s="8"/>
    </row>
    <row r="1204" spans="66:68">
      <c r="BN1204" s="6" t="s">
        <v>888</v>
      </c>
      <c r="BO1204" s="106"/>
      <c r="BP1204" s="8"/>
    </row>
    <row r="1205" spans="66:68">
      <c r="BN1205" s="6" t="s">
        <v>889</v>
      </c>
      <c r="BO1205" s="106"/>
      <c r="BP1205" s="8"/>
    </row>
    <row r="1206" spans="66:68">
      <c r="BN1206" s="6" t="s">
        <v>890</v>
      </c>
      <c r="BO1206" s="106"/>
      <c r="BP1206" s="8"/>
    </row>
    <row r="1207" spans="66:68">
      <c r="BN1207" s="6" t="s">
        <v>890</v>
      </c>
      <c r="BO1207" s="106"/>
      <c r="BP1207" s="8"/>
    </row>
    <row r="1208" spans="66:68">
      <c r="BN1208" s="6" t="s">
        <v>891</v>
      </c>
      <c r="BO1208" s="106"/>
      <c r="BP1208" s="8"/>
    </row>
    <row r="1209" spans="66:68">
      <c r="BN1209" s="6" t="s">
        <v>892</v>
      </c>
      <c r="BO1209" s="106"/>
      <c r="BP1209" s="8"/>
    </row>
    <row r="1210" spans="66:68">
      <c r="BN1210" s="6" t="s">
        <v>893</v>
      </c>
      <c r="BO1210" s="172"/>
      <c r="BP1210" s="8"/>
    </row>
    <row r="1211" spans="66:68">
      <c r="BN1211" s="6" t="s">
        <v>894</v>
      </c>
      <c r="BO1211" s="173"/>
      <c r="BP1211" s="8"/>
    </row>
    <row r="1212" spans="66:68">
      <c r="BN1212" s="6" t="s">
        <v>894</v>
      </c>
      <c r="BO1212" s="172"/>
      <c r="BP1212" s="8"/>
    </row>
    <row r="1213" spans="66:68">
      <c r="BN1213" s="6" t="s">
        <v>895</v>
      </c>
      <c r="BO1213" s="173"/>
      <c r="BP1213" s="8"/>
    </row>
    <row r="1214" spans="66:68">
      <c r="BN1214" s="6" t="s">
        <v>896</v>
      </c>
      <c r="BO1214" s="172"/>
      <c r="BP1214" s="8"/>
    </row>
    <row r="1215" spans="66:68">
      <c r="BN1215" s="6" t="s">
        <v>896</v>
      </c>
      <c r="BO1215" s="172"/>
      <c r="BP1215" s="8"/>
    </row>
    <row r="1216" spans="66:68">
      <c r="BN1216" s="6" t="s">
        <v>897</v>
      </c>
      <c r="BO1216" s="173"/>
      <c r="BP1216" s="8"/>
    </row>
    <row r="1217" spans="66:68">
      <c r="BN1217" s="6" t="s">
        <v>898</v>
      </c>
      <c r="BO1217" s="172"/>
      <c r="BP1217" s="8"/>
    </row>
    <row r="1218" spans="66:68">
      <c r="BN1218" s="6" t="s">
        <v>899</v>
      </c>
      <c r="BO1218" s="174"/>
      <c r="BP1218" s="8"/>
    </row>
    <row r="1219" spans="66:68">
      <c r="BN1219" s="6" t="s">
        <v>900</v>
      </c>
      <c r="BO1219" s="174"/>
      <c r="BP1219" s="8"/>
    </row>
    <row r="1220" spans="66:68">
      <c r="BN1220" s="6" t="s">
        <v>901</v>
      </c>
      <c r="BO1220" s="174"/>
      <c r="BP1220" s="8"/>
    </row>
    <row r="1221" spans="66:68">
      <c r="BN1221" s="6" t="s">
        <v>902</v>
      </c>
      <c r="BO1221" s="174"/>
      <c r="BP1221" s="8"/>
    </row>
    <row r="1222" spans="66:68">
      <c r="BN1222" s="6" t="s">
        <v>903</v>
      </c>
      <c r="BO1222" s="174"/>
      <c r="BP1222" s="8"/>
    </row>
    <row r="1223" spans="66:68">
      <c r="BN1223" s="6" t="s">
        <v>904</v>
      </c>
      <c r="BO1223" s="175"/>
      <c r="BP1223" s="8"/>
    </row>
    <row r="1224" spans="66:68">
      <c r="BN1224" s="6" t="s">
        <v>905</v>
      </c>
      <c r="BO1224" s="106"/>
      <c r="BP1224" s="8"/>
    </row>
    <row r="1225" spans="66:68">
      <c r="BN1225" s="6" t="s">
        <v>906</v>
      </c>
      <c r="BO1225" s="106"/>
      <c r="BP1225" s="8"/>
    </row>
    <row r="1226" spans="66:68">
      <c r="BN1226" s="6" t="s">
        <v>907</v>
      </c>
      <c r="BO1226" s="106"/>
      <c r="BP1226" s="8"/>
    </row>
    <row r="1227" spans="66:68">
      <c r="BN1227" s="6" t="s">
        <v>908</v>
      </c>
      <c r="BO1227" s="106"/>
      <c r="BP1227" s="8"/>
    </row>
    <row r="1228" spans="66:68">
      <c r="BN1228" s="6" t="s">
        <v>909</v>
      </c>
      <c r="BO1228" s="130"/>
      <c r="BP1228" s="8"/>
    </row>
    <row r="1229" spans="66:68">
      <c r="BN1229" s="6" t="s">
        <v>909</v>
      </c>
      <c r="BO1229" s="101"/>
      <c r="BP1229" s="8"/>
    </row>
    <row r="1230" spans="66:68">
      <c r="BN1230" s="6" t="s">
        <v>910</v>
      </c>
      <c r="BO1230" s="106"/>
      <c r="BP1230" s="8"/>
    </row>
    <row r="1231" spans="66:68">
      <c r="BN1231" s="6" t="s">
        <v>911</v>
      </c>
      <c r="BO1231" s="101"/>
      <c r="BP1231" s="8"/>
    </row>
    <row r="1232" spans="66:68">
      <c r="BN1232" s="6" t="s">
        <v>912</v>
      </c>
      <c r="BO1232" s="130"/>
      <c r="BP1232" s="8"/>
    </row>
    <row r="1233" spans="66:68">
      <c r="BN1233" s="6" t="s">
        <v>913</v>
      </c>
      <c r="BO1233" s="152"/>
      <c r="BP1233" s="8"/>
    </row>
    <row r="1234" spans="66:68">
      <c r="BN1234" s="6" t="s">
        <v>914</v>
      </c>
      <c r="BO1234" s="152"/>
      <c r="BP1234" s="8"/>
    </row>
    <row r="1235" spans="66:68">
      <c r="BN1235" s="6" t="s">
        <v>915</v>
      </c>
      <c r="BO1235" s="152"/>
      <c r="BP1235" s="8"/>
    </row>
    <row r="1236" spans="66:68">
      <c r="BN1236" s="6" t="s">
        <v>916</v>
      </c>
      <c r="BO1236" s="176"/>
      <c r="BP1236" s="8"/>
    </row>
    <row r="1237" spans="66:68">
      <c r="BN1237" s="6" t="s">
        <v>916</v>
      </c>
      <c r="BO1237" s="177"/>
      <c r="BP1237" s="8"/>
    </row>
    <row r="1238" spans="66:68">
      <c r="BN1238" s="6" t="s">
        <v>917</v>
      </c>
      <c r="BO1238" s="167"/>
      <c r="BP1238" s="8"/>
    </row>
    <row r="1239" spans="66:68">
      <c r="BN1239" s="6" t="s">
        <v>918</v>
      </c>
      <c r="BO1239" s="178"/>
      <c r="BP1239" s="8"/>
    </row>
    <row r="1240" spans="66:68">
      <c r="BN1240" s="6" t="s">
        <v>919</v>
      </c>
      <c r="BO1240" s="178"/>
      <c r="BP1240" s="8"/>
    </row>
    <row r="1241" spans="66:68">
      <c r="BN1241" s="6" t="s">
        <v>920</v>
      </c>
      <c r="BO1241" s="179"/>
      <c r="BP1241" s="8"/>
    </row>
    <row r="1242" spans="66:68">
      <c r="BN1242" s="6" t="s">
        <v>921</v>
      </c>
      <c r="BO1242" s="179"/>
      <c r="BP1242" s="8"/>
    </row>
    <row r="1243" spans="66:68">
      <c r="BN1243" s="6" t="s">
        <v>922</v>
      </c>
      <c r="BO1243" s="179"/>
      <c r="BP1243" s="8"/>
    </row>
    <row r="1244" spans="66:68">
      <c r="BN1244" s="6" t="s">
        <v>923</v>
      </c>
      <c r="BO1244" s="167"/>
      <c r="BP1244" s="8"/>
    </row>
    <row r="1245" spans="66:68">
      <c r="BN1245" s="6" t="s">
        <v>924</v>
      </c>
      <c r="BO1245" s="177"/>
      <c r="BP1245" s="8"/>
    </row>
    <row r="1246" spans="66:68">
      <c r="BN1246" s="6" t="s">
        <v>925</v>
      </c>
      <c r="BO1246" s="177"/>
      <c r="BP1246" s="8"/>
    </row>
    <row r="1247" spans="66:68">
      <c r="BN1247" s="6" t="s">
        <v>926</v>
      </c>
      <c r="BO1247" s="177"/>
      <c r="BP1247" s="8"/>
    </row>
    <row r="1248" spans="66:68">
      <c r="BN1248" s="6" t="s">
        <v>927</v>
      </c>
      <c r="BO1248" s="177"/>
      <c r="BP1248" s="8"/>
    </row>
    <row r="1249" spans="66:68">
      <c r="BN1249" s="6" t="s">
        <v>928</v>
      </c>
      <c r="BO1249" s="177"/>
      <c r="BP1249" s="8"/>
    </row>
    <row r="1250" spans="66:68">
      <c r="BN1250" s="6" t="s">
        <v>929</v>
      </c>
      <c r="BO1250" s="177"/>
      <c r="BP1250" s="8"/>
    </row>
    <row r="1251" spans="66:68">
      <c r="BN1251" s="6" t="s">
        <v>930</v>
      </c>
      <c r="BO1251" s="180"/>
      <c r="BP1251" s="8"/>
    </row>
    <row r="1252" spans="66:68">
      <c r="BN1252" s="6" t="s">
        <v>931</v>
      </c>
      <c r="BO1252" s="176"/>
      <c r="BP1252" s="8"/>
    </row>
    <row r="1253" spans="66:68">
      <c r="BN1253" s="6" t="s">
        <v>932</v>
      </c>
      <c r="BO1253" s="176"/>
      <c r="BP1253" s="8"/>
    </row>
    <row r="1254" spans="66:68">
      <c r="BN1254" s="6" t="s">
        <v>933</v>
      </c>
      <c r="BO1254" s="176"/>
      <c r="BP1254" s="8"/>
    </row>
    <row r="1255" spans="66:68">
      <c r="BN1255" s="6" t="s">
        <v>934</v>
      </c>
      <c r="BO1255" s="176"/>
      <c r="BP1255" s="8"/>
    </row>
    <row r="1256" spans="66:68">
      <c r="BN1256" s="6" t="s">
        <v>935</v>
      </c>
      <c r="BO1256" s="181"/>
      <c r="BP1256" s="8"/>
    </row>
    <row r="1257" spans="66:68">
      <c r="BN1257" s="6" t="s">
        <v>936</v>
      </c>
      <c r="BO1257" s="182"/>
      <c r="BP1257" s="8"/>
    </row>
    <row r="1258" spans="66:68">
      <c r="BN1258" s="6" t="s">
        <v>937</v>
      </c>
      <c r="BO1258" s="177"/>
      <c r="BP1258" s="8"/>
    </row>
    <row r="1259" spans="66:68">
      <c r="BN1259" s="6" t="s">
        <v>938</v>
      </c>
      <c r="BO1259" s="177"/>
      <c r="BP1259" s="8"/>
    </row>
    <row r="1260" spans="66:68">
      <c r="BN1260" s="6" t="s">
        <v>939</v>
      </c>
      <c r="BO1260" s="177"/>
      <c r="BP1260" s="8"/>
    </row>
    <row r="1261" spans="66:68">
      <c r="BN1261" s="6" t="s">
        <v>940</v>
      </c>
      <c r="BO1261" s="177"/>
      <c r="BP1261" s="8"/>
    </row>
    <row r="1262" spans="66:68">
      <c r="BN1262" s="6" t="s">
        <v>941</v>
      </c>
      <c r="BO1262" s="177"/>
      <c r="BP1262" s="8"/>
    </row>
    <row r="1263" spans="66:68">
      <c r="BN1263" s="6" t="s">
        <v>942</v>
      </c>
      <c r="BO1263" s="177"/>
      <c r="BP1263" s="8"/>
    </row>
    <row r="1264" spans="66:68">
      <c r="BN1264" s="6" t="s">
        <v>943</v>
      </c>
      <c r="BO1264" s="177"/>
      <c r="BP1264" s="8"/>
    </row>
    <row r="1265" spans="66:68">
      <c r="BN1265" s="6" t="s">
        <v>944</v>
      </c>
      <c r="BO1265" s="177"/>
      <c r="BP1265" s="8"/>
    </row>
    <row r="1266" spans="66:68">
      <c r="BN1266" s="6" t="s">
        <v>945</v>
      </c>
      <c r="BO1266" s="177"/>
      <c r="BP1266" s="8"/>
    </row>
    <row r="1267" spans="66:68">
      <c r="BN1267" s="6" t="s">
        <v>946</v>
      </c>
      <c r="BO1267" s="177"/>
      <c r="BP1267" s="8"/>
    </row>
    <row r="1268" spans="66:68">
      <c r="BN1268" s="6" t="s">
        <v>947</v>
      </c>
      <c r="BO1268" s="177"/>
      <c r="BP1268" s="8"/>
    </row>
    <row r="1269" spans="66:68">
      <c r="BN1269" s="6" t="s">
        <v>948</v>
      </c>
      <c r="BO1269" s="183"/>
      <c r="BP1269" s="8"/>
    </row>
    <row r="1270" spans="66:68">
      <c r="BN1270" s="6" t="s">
        <v>949</v>
      </c>
      <c r="BO1270" s="183"/>
      <c r="BP1270" s="8"/>
    </row>
    <row r="1271" spans="66:68">
      <c r="BN1271" s="6" t="s">
        <v>950</v>
      </c>
      <c r="BO1271" s="179"/>
      <c r="BP1271" s="8"/>
    </row>
    <row r="1272" spans="66:68">
      <c r="BN1272" s="6" t="s">
        <v>951</v>
      </c>
      <c r="BO1272" s="179"/>
      <c r="BP1272" s="8"/>
    </row>
    <row r="1273" spans="66:68">
      <c r="BN1273" s="6" t="s">
        <v>952</v>
      </c>
      <c r="BO1273" s="176"/>
      <c r="BP1273" s="8"/>
    </row>
    <row r="1274" spans="66:68">
      <c r="BN1274" s="6" t="s">
        <v>953</v>
      </c>
      <c r="BO1274" s="176"/>
      <c r="BP1274" s="8"/>
    </row>
    <row r="1275" spans="66:68">
      <c r="BN1275" s="6" t="s">
        <v>954</v>
      </c>
      <c r="BO1275" s="179"/>
      <c r="BP1275" s="8"/>
    </row>
    <row r="1276" spans="66:68">
      <c r="BN1276" s="6" t="s">
        <v>955</v>
      </c>
      <c r="BO1276" s="179"/>
      <c r="BP1276" s="8"/>
    </row>
    <row r="1277" spans="66:68">
      <c r="BN1277" s="6" t="s">
        <v>956</v>
      </c>
      <c r="BO1277" s="120"/>
      <c r="BP1277" s="8"/>
    </row>
    <row r="1278" spans="66:68">
      <c r="BN1278" s="6" t="s">
        <v>957</v>
      </c>
      <c r="BO1278" s="120"/>
      <c r="BP1278" s="8"/>
    </row>
    <row r="1279" spans="66:68">
      <c r="BN1279" s="6" t="s">
        <v>958</v>
      </c>
      <c r="BO1279" s="139"/>
      <c r="BP1279" s="8"/>
    </row>
    <row r="1280" spans="66:68">
      <c r="BN1280" s="6" t="s">
        <v>959</v>
      </c>
      <c r="BO1280" s="120"/>
      <c r="BP1280" s="8"/>
    </row>
    <row r="1281" spans="66:68">
      <c r="BN1281" s="6" t="s">
        <v>960</v>
      </c>
      <c r="BO1281" s="120"/>
      <c r="BP1281" s="8"/>
    </row>
    <row r="1282" spans="66:68">
      <c r="BN1282" s="6" t="s">
        <v>961</v>
      </c>
      <c r="BO1282" s="158"/>
      <c r="BP1282" s="8"/>
    </row>
    <row r="1283" spans="66:68">
      <c r="BN1283" s="6" t="s">
        <v>962</v>
      </c>
      <c r="BO1283" s="120"/>
      <c r="BP1283" s="8"/>
    </row>
    <row r="1284" spans="66:68">
      <c r="BN1284" s="6" t="s">
        <v>963</v>
      </c>
      <c r="BO1284" s="158"/>
      <c r="BP1284" s="8"/>
    </row>
    <row r="1285" spans="66:68">
      <c r="BN1285" s="6" t="s">
        <v>964</v>
      </c>
      <c r="BO1285" s="101"/>
      <c r="BP1285" s="8"/>
    </row>
    <row r="1286" spans="66:68">
      <c r="BN1286" s="6" t="s">
        <v>965</v>
      </c>
      <c r="BO1286" s="101"/>
      <c r="BP1286" s="8"/>
    </row>
    <row r="1287" spans="66:68">
      <c r="BN1287" s="6" t="s">
        <v>966</v>
      </c>
      <c r="BO1287" s="101"/>
      <c r="BP1287" s="8"/>
    </row>
    <row r="1288" spans="66:68">
      <c r="BN1288" s="6" t="s">
        <v>967</v>
      </c>
      <c r="BO1288" s="101"/>
      <c r="BP1288" s="8"/>
    </row>
    <row r="1289" spans="66:68">
      <c r="BN1289" s="6" t="s">
        <v>968</v>
      </c>
      <c r="BO1289" s="101"/>
      <c r="BP1289" s="8"/>
    </row>
    <row r="1290" spans="66:68">
      <c r="BN1290" s="6" t="s">
        <v>969</v>
      </c>
      <c r="BO1290" s="101"/>
      <c r="BP1290" s="8"/>
    </row>
    <row r="1291" spans="66:68">
      <c r="BN1291" s="6" t="s">
        <v>970</v>
      </c>
      <c r="BO1291" s="101"/>
      <c r="BP1291" s="8"/>
    </row>
    <row r="1292" spans="66:68">
      <c r="BN1292" s="6" t="s">
        <v>971</v>
      </c>
      <c r="BO1292" s="101"/>
      <c r="BP1292" s="8"/>
    </row>
    <row r="1293" spans="66:68">
      <c r="BN1293" s="6" t="s">
        <v>972</v>
      </c>
      <c r="BO1293" s="176"/>
      <c r="BP1293" s="8"/>
    </row>
    <row r="1294" spans="66:68">
      <c r="BN1294" s="6" t="s">
        <v>973</v>
      </c>
      <c r="BO1294" s="184"/>
      <c r="BP1294" s="8"/>
    </row>
    <row r="1295" spans="66:68">
      <c r="BO1295" s="101"/>
      <c r="BP1295" s="8"/>
    </row>
  </sheetData>
  <dataConsolidate/>
  <mergeCells count="161">
    <mergeCell ref="A81:A84"/>
    <mergeCell ref="F66:G66"/>
    <mergeCell ref="I66:J66"/>
    <mergeCell ref="L66:N66"/>
    <mergeCell ref="A72:A75"/>
    <mergeCell ref="F72:G72"/>
    <mergeCell ref="I72:J72"/>
    <mergeCell ref="L72:N72"/>
    <mergeCell ref="F73:G73"/>
    <mergeCell ref="I73:J73"/>
    <mergeCell ref="L73:N73"/>
    <mergeCell ref="F74:G74"/>
    <mergeCell ref="I74:J74"/>
    <mergeCell ref="L74:N74"/>
    <mergeCell ref="F75:G75"/>
    <mergeCell ref="I75:J75"/>
    <mergeCell ref="L75:N75"/>
    <mergeCell ref="P22:Y22"/>
    <mergeCell ref="P23:Y23"/>
    <mergeCell ref="BC1152:BD1152"/>
    <mergeCell ref="P24:Y24"/>
    <mergeCell ref="J25:K25"/>
    <mergeCell ref="J30:L30"/>
    <mergeCell ref="J29:L29"/>
    <mergeCell ref="P30:W30"/>
    <mergeCell ref="P28:Y28"/>
    <mergeCell ref="BC1055:BC1056"/>
    <mergeCell ref="BD1055:BD1056"/>
    <mergeCell ref="BC1057:BC1060"/>
    <mergeCell ref="BD1057:BD1060"/>
    <mergeCell ref="P26:Y26"/>
    <mergeCell ref="P32:Y32"/>
    <mergeCell ref="J31:L31"/>
    <mergeCell ref="J34:L34"/>
    <mergeCell ref="P34:V34"/>
    <mergeCell ref="J35:K35"/>
    <mergeCell ref="P38:Y38"/>
    <mergeCell ref="J24:K24"/>
    <mergeCell ref="L24:M24"/>
    <mergeCell ref="BF1057:BF1060"/>
    <mergeCell ref="BC1061:BC1069"/>
    <mergeCell ref="BD1061:BD1069"/>
    <mergeCell ref="A92:Y92"/>
    <mergeCell ref="A93:B93"/>
    <mergeCell ref="C93:Y93"/>
    <mergeCell ref="A94:B94"/>
    <mergeCell ref="C94:Y94"/>
    <mergeCell ref="BC1053:BF1053"/>
    <mergeCell ref="A90:B90"/>
    <mergeCell ref="L90:M90"/>
    <mergeCell ref="N90:O90"/>
    <mergeCell ref="P90:Q90"/>
    <mergeCell ref="W90:X90"/>
    <mergeCell ref="A91:B91"/>
    <mergeCell ref="L91:M91"/>
    <mergeCell ref="N91:O91"/>
    <mergeCell ref="P91:Q91"/>
    <mergeCell ref="W91:X91"/>
    <mergeCell ref="A87:E87"/>
    <mergeCell ref="F87:J87"/>
    <mergeCell ref="K87:K89"/>
    <mergeCell ref="L87:Y87"/>
    <mergeCell ref="A88:B89"/>
    <mergeCell ref="C88:C89"/>
    <mergeCell ref="D88:D89"/>
    <mergeCell ref="E88:E89"/>
    <mergeCell ref="F88:F89"/>
    <mergeCell ref="G88:H89"/>
    <mergeCell ref="I88:I89"/>
    <mergeCell ref="J88:J89"/>
    <mergeCell ref="L88:Q88"/>
    <mergeCell ref="R88:V88"/>
    <mergeCell ref="W88:X89"/>
    <mergeCell ref="Y88:Y89"/>
    <mergeCell ref="L89:M89"/>
    <mergeCell ref="N89:O89"/>
    <mergeCell ref="P89:Q89"/>
    <mergeCell ref="S89:T89"/>
    <mergeCell ref="A46:A48"/>
    <mergeCell ref="A85:Y85"/>
    <mergeCell ref="A86:J86"/>
    <mergeCell ref="K86:Y86"/>
    <mergeCell ref="F60:G60"/>
    <mergeCell ref="I60:J60"/>
    <mergeCell ref="L60:N60"/>
    <mergeCell ref="F63:G63"/>
    <mergeCell ref="I63:J63"/>
    <mergeCell ref="L63:N63"/>
    <mergeCell ref="A56:A58"/>
    <mergeCell ref="A49:A53"/>
    <mergeCell ref="F48:G48"/>
    <mergeCell ref="F46:G46"/>
    <mergeCell ref="I46:J46"/>
    <mergeCell ref="L46:N46"/>
    <mergeCell ref="F47:G47"/>
    <mergeCell ref="I47:J47"/>
    <mergeCell ref="L47:N47"/>
    <mergeCell ref="I61:J61"/>
    <mergeCell ref="I62:J62"/>
    <mergeCell ref="F44:G44"/>
    <mergeCell ref="I44:J44"/>
    <mergeCell ref="L44:N44"/>
    <mergeCell ref="F45:G45"/>
    <mergeCell ref="I45:J45"/>
    <mergeCell ref="L45:N45"/>
    <mergeCell ref="O41:T41"/>
    <mergeCell ref="U41:V41"/>
    <mergeCell ref="W41:X41"/>
    <mergeCell ref="F43:G43"/>
    <mergeCell ref="I43:J43"/>
    <mergeCell ref="L43:N43"/>
    <mergeCell ref="E41:E42"/>
    <mergeCell ref="F41:G42"/>
    <mergeCell ref="H41:H42"/>
    <mergeCell ref="I41:J42"/>
    <mergeCell ref="K41:K42"/>
    <mergeCell ref="L41:N42"/>
    <mergeCell ref="A39:Y39"/>
    <mergeCell ref="A40:A42"/>
    <mergeCell ref="B40:B42"/>
    <mergeCell ref="C40:V40"/>
    <mergeCell ref="W40:X40"/>
    <mergeCell ref="Y40:Y42"/>
    <mergeCell ref="C41:C42"/>
    <mergeCell ref="D41:D42"/>
    <mergeCell ref="A20:Y20"/>
    <mergeCell ref="B21:C21"/>
    <mergeCell ref="E21:H21"/>
    <mergeCell ref="J21:M21"/>
    <mergeCell ref="N21:O21"/>
    <mergeCell ref="P21:Y21"/>
    <mergeCell ref="K12:P12"/>
    <mergeCell ref="B13:D13"/>
    <mergeCell ref="B14:D14"/>
    <mergeCell ref="B15:D15"/>
    <mergeCell ref="B16:D16"/>
    <mergeCell ref="B17:D17"/>
    <mergeCell ref="A8:Y8"/>
    <mergeCell ref="A9:I9"/>
    <mergeCell ref="J9:P9"/>
    <mergeCell ref="Q9:S19"/>
    <mergeCell ref="T9:Y19"/>
    <mergeCell ref="B10:I10"/>
    <mergeCell ref="K10:P10"/>
    <mergeCell ref="B11:D11"/>
    <mergeCell ref="B12:D12"/>
    <mergeCell ref="E12:I12"/>
    <mergeCell ref="B18:D18"/>
    <mergeCell ref="B19:D19"/>
    <mergeCell ref="A6:Y6"/>
    <mergeCell ref="B7:H7"/>
    <mergeCell ref="K7:M7"/>
    <mergeCell ref="O7:T7"/>
    <mergeCell ref="U7:V7"/>
    <mergeCell ref="W7:Y7"/>
    <mergeCell ref="B1:T1"/>
    <mergeCell ref="A2:U2"/>
    <mergeCell ref="W2:Y2"/>
    <mergeCell ref="A3:U3"/>
    <mergeCell ref="W3:X3"/>
    <mergeCell ref="A4:U4"/>
  </mergeCells>
  <dataValidations count="30">
    <dataValidation type="custom" allowBlank="1" showInputMessage="1" showErrorMessage="1" error="!! No modifique esta información !!" sqref="A85:Y89 A92:Y92 E90:E91 J90:K91 P90:Q91 V90:Y91 A20:Y20 A21:A38 A6:Y6 I21:I38 N21:O38 J10:J19 Q9:S19 A10:A19 A9:P9 A8:Y8 U7:V7 N7 I7 A7 D21:D38 A39:Y42">
      <formula1>0</formula1>
    </dataValidation>
    <dataValidation type="custom" allowBlank="1" showInputMessage="1" showErrorMessage="1" error="!!No modifique esta información!!" sqref="A90:B91">
      <formula1>0</formula1>
    </dataValidation>
    <dataValidation type="list" allowBlank="1" showInputMessage="1" showErrorMessage="1" sqref="G90:G91 S90:S91">
      <formula1>$AH$6:$AH$45</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43:Y84">
      <formula1>$AI$6:$AI$8</formula1>
    </dataValidation>
    <dataValidation type="list" allowBlank="1" showInputMessage="1" showErrorMessage="1" error="!!Debe elegir el tipo de indicador de la lista!!" prompt="!!Seleccione el tipo de indicador!!" sqref="H43:H84">
      <formula1>$AC$6:$AC$7</formula1>
    </dataValidation>
    <dataValidation allowBlank="1" showInputMessage="1" showErrorMessage="1" prompt="!!Registre la meta Programada al trimestre de reporte!!" sqref="V43:V84"/>
    <dataValidation allowBlank="1" showInputMessage="1" showErrorMessage="1" error="!!Registre en números relativos, la meta programada al trimestre de reporte!!" prompt="!!Registre en números relativos, la meta programada al trimestre de reporte!!" sqref="X43:X84"/>
    <dataValidation allowBlank="1" showInputMessage="1" showErrorMessage="1" error="!!Registre en números absolutos, la meta programada al trimestre de reporte!!" prompt="!!Registre en números absolutos, la meta programada al trimestre de reporte!!" sqref="W43:W84"/>
    <dataValidation type="list" allowBlank="1" showInputMessage="1" showErrorMessage="1" error="!!Debe seleccionar de la lista la frecuencia que mide el indicador!!" prompt="!!Seleccione la frecuencia para medir el indicador!!" sqref="M48:N48 M56:N58 L49:N55 L43:N45 L46:L48 M46:N46 L59:N65 L67:N71 L76:N76">
      <formula1>$Z$6:$Z$21</formula1>
    </dataValidation>
    <dataValidation type="list" allowBlank="1" showInputMessage="1" showErrorMessage="1" error="!!Debe seleccionar de la lista el sentido de medición del indicador!!!!" prompt="!!Seleccione el sentido de medición del indicador!!" sqref="K43:K84">
      <formula1>$AF$6:$AF$7</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60:G64 F43:G45 G46 G66 F46:F59 F67:G67 F65:F66 F68:F84 G77:G84">
      <formula1>$AE$6:$AE$10</formula1>
    </dataValidation>
    <dataValidation type="list" allowBlank="1" showInputMessage="1" showErrorMessage="1" error="!!Debe elegir la dimennsión que mide el indicador!!" prompt="!!Seleccione la dimensión que mide el indicador!!" sqref="J43 I43:I84">
      <formula1>$AD$6:$AD$9</formula1>
    </dataValidation>
    <dataValidation type="list" allowBlank="1" showInputMessage="1" showErrorMessage="1" sqref="B43">
      <formula1>FINES</formula1>
    </dataValidation>
    <dataValidation type="list" allowBlank="1" showInputMessage="1" showErrorMessage="1" error="No puede cambiar el Nombre del  Programa, sólo ebe seleccionarlo.  " sqref="B7:H7">
      <formula1>$BB$1054:$BB$1123</formula1>
    </dataValidation>
    <dataValidation allowBlank="1" showInputMessage="1" showErrorMessage="1" prompt="Registre el Objetivo del Programa sectorial al que contribuye el Programa Presupuestrio." sqref="K12:P12"/>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$BJ$1054:$BJ$1074</formula1>
    </dataValidation>
    <dataValidation type="list" allowBlank="1" showInputMessage="1" showErrorMessage="1" sqref="E12:I12">
      <formula1>$BH$1054:$BH$1124</formula1>
    </dataValidation>
    <dataValidation type="list" allowBlank="1" showInputMessage="1" showErrorMessage="1" sqref="T9">
      <formula1>$BO$1053:$BO$1059</formula1>
    </dataValidation>
    <dataValidation type="list" allowBlank="1" showInputMessage="1" showErrorMessage="1" sqref="B11:B19 C11:D13">
      <formula1>$BH$1054:$BH$1123</formula1>
    </dataValidation>
    <dataValidation type="list" allowBlank="1" showInputMessage="1" showErrorMessage="1" sqref="B10:D10 E13:I19 E10:I11">
      <formula1>$BG$1054:$BG$1058</formula1>
    </dataValidation>
    <dataValidation type="list" allowBlank="1" showInputMessage="1" showErrorMessage="1" sqref="K10:M11 K13:M19">
      <formula1>$BI$1054:$BI$1097</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$BC$1123:$BC$1150</formula1>
    </dataValidation>
    <dataValidation type="list" allowBlank="1" showInputMessage="1" showErrorMessage="1" error="!!Seleccione el Trimestre del Reporte!!" prompt="!!Seleccione el Trimestre del Reporte!!" sqref="Y3">
      <formula1>$AA$2:$AA$5</formula1>
    </dataValidation>
    <dataValidation type="list" allowBlank="1" showInputMessage="1" showErrorMessage="1" sqref="P21:P24 P34 P30 P28">
      <formula1>$BN$1054:$BN$1294</formula1>
    </dataValidation>
    <dataValidation type="list" allowBlank="1" showInputMessage="1" showErrorMessage="1" sqref="J21:J38 L24">
      <formula1>$BM$1055:$BM$1167</formula1>
    </dataValidation>
    <dataValidation type="list" allowBlank="1" showInputMessage="1" showErrorMessage="1" sqref="E21:E38">
      <formula1>$BL$1055:$BL$1082</formula1>
    </dataValidation>
    <dataValidation type="list" allowBlank="1" showInputMessage="1" showErrorMessage="1" sqref="B21:C38">
      <formula1>$BK$1054:$BK$1057</formula1>
    </dataValidation>
    <dataValidation type="list" allowBlank="1" showInputMessage="1" showErrorMessage="1" error="!!Debe seleccionar de la lista la frecuencia que mide el indicador!!" prompt="!!Seleccione la frecuencia para medir el indicador!!" sqref="L66:N66 L72:L75 L77:N84">
      <formula1>$Z$6:$Z$13</formula1>
    </dataValidation>
  </dataValidations>
  <pageMargins left="0.59055118110236227" right="0.59055118110236227" top="0.35433070866141736" bottom="0.35433070866141736" header="0" footer="0.31496062992125984"/>
  <pageSetup paperSize="5" scale="48" orientation="landscape" r:id="rId1"/>
  <headerFooter>
    <oddFooter>&amp;C&amp;P - &amp;N</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38"/>
  <sheetViews>
    <sheetView showGridLines="0" view="pageBreakPreview" topLeftCell="E28" zoomScale="80" zoomScaleNormal="80" zoomScaleSheetLayoutView="80" workbookViewId="0">
      <selection activeCell="P44" sqref="P44"/>
    </sheetView>
  </sheetViews>
  <sheetFormatPr baseColWidth="10" defaultColWidth="11.42578125" defaultRowHeight="15"/>
  <cols>
    <col min="1" max="1" width="19.5703125" style="7" bestFit="1" customWidth="1"/>
    <col min="2" max="2" width="34.85546875" style="7" customWidth="1"/>
    <col min="3" max="3" width="24.5703125" style="7" customWidth="1"/>
    <col min="4" max="4" width="37.85546875" style="7" customWidth="1"/>
    <col min="5" max="5" width="35.7109375" style="7" customWidth="1"/>
    <col min="6" max="6" width="9.28515625" style="7" customWidth="1"/>
    <col min="7" max="7" width="8.140625" style="7" customWidth="1"/>
    <col min="8" max="8" width="10.5703125" style="7" customWidth="1"/>
    <col min="9" max="9" width="11.140625" style="7" customWidth="1"/>
    <col min="10" max="10" width="7" style="7" customWidth="1"/>
    <col min="11" max="11" width="16" style="7" customWidth="1"/>
    <col min="12" max="12" width="10.140625" style="7" customWidth="1"/>
    <col min="13" max="13" width="4.7109375" style="7" hidden="1" customWidth="1"/>
    <col min="14" max="14" width="14.5703125" style="7" customWidth="1"/>
    <col min="15" max="15" width="6.140625" style="7" hidden="1" customWidth="1"/>
    <col min="16" max="16" width="9.7109375" style="7" customWidth="1"/>
    <col min="17" max="17" width="7.140625" style="7" hidden="1" customWidth="1"/>
    <col min="18" max="18" width="9.42578125" style="7" customWidth="1"/>
    <col min="19" max="19" width="7" style="7" customWidth="1"/>
    <col min="20" max="20" width="7.28515625" style="7" customWidth="1"/>
    <col min="21" max="21" width="8.85546875" style="7" customWidth="1"/>
    <col min="22" max="22" width="9.85546875" style="7" customWidth="1"/>
    <col min="23" max="23" width="11.42578125" style="7" customWidth="1"/>
    <col min="24" max="24" width="9" style="7" customWidth="1"/>
    <col min="25" max="25" width="13.42578125" style="7" customWidth="1"/>
    <col min="26" max="26" width="11.5703125" style="7" hidden="1" customWidth="1"/>
    <col min="27" max="27" width="6.140625" style="7" hidden="1" customWidth="1"/>
    <col min="28" max="28" width="7.7109375" style="7" hidden="1" customWidth="1"/>
    <col min="29" max="30" width="11.42578125" style="7" hidden="1" customWidth="1"/>
    <col min="31" max="31" width="22.28515625" style="7" hidden="1" customWidth="1"/>
    <col min="32" max="32" width="18.5703125" style="7" hidden="1" customWidth="1"/>
    <col min="33" max="33" width="19.42578125" style="7" hidden="1" customWidth="1"/>
    <col min="34" max="34" width="11.42578125" style="7" hidden="1" customWidth="1"/>
    <col min="35" max="35" width="19.140625" style="7" hidden="1" customWidth="1"/>
    <col min="36" max="52" width="11.42578125" style="7" hidden="1" customWidth="1"/>
    <col min="53" max="53" width="7.85546875" style="7" hidden="1" customWidth="1"/>
    <col min="54" max="54" width="80" style="7" hidden="1" customWidth="1"/>
    <col min="55" max="55" width="11.5703125" style="7" hidden="1" customWidth="1"/>
    <col min="56" max="56" width="38.140625" style="7" hidden="1" customWidth="1"/>
    <col min="57" max="57" width="75.28515625" style="7" hidden="1" customWidth="1"/>
    <col min="58" max="58" width="73" style="7" hidden="1" customWidth="1"/>
    <col min="59" max="59" width="59.42578125" style="7" hidden="1" customWidth="1"/>
    <col min="60" max="60" width="45.7109375" style="7" hidden="1" customWidth="1"/>
    <col min="61" max="61" width="90" style="7" hidden="1" customWidth="1"/>
    <col min="62" max="62" width="43.42578125" style="7" hidden="1" customWidth="1"/>
    <col min="63" max="63" width="29.85546875" style="7" hidden="1" customWidth="1"/>
    <col min="64" max="64" width="38.85546875" style="7" hidden="1" customWidth="1"/>
    <col min="65" max="65" width="55.5703125" style="7" hidden="1" customWidth="1"/>
    <col min="66" max="66" width="96.85546875" style="7" hidden="1" customWidth="1"/>
    <col min="67" max="67" width="34" style="7" hidden="1" customWidth="1"/>
    <col min="68" max="68" width="85.28515625" style="7" hidden="1" customWidth="1"/>
    <col min="69" max="69" width="21.28515625" style="7" customWidth="1"/>
    <col min="70" max="16384" width="11.42578125" style="7"/>
  </cols>
  <sheetData>
    <row r="1" spans="1:54" s="8" customFormat="1" ht="16.5" hidden="1" customHeight="1">
      <c r="B1" s="696"/>
      <c r="C1" s="696"/>
      <c r="D1" s="696"/>
      <c r="E1" s="696"/>
      <c r="F1" s="696"/>
      <c r="G1" s="696"/>
      <c r="H1" s="696"/>
      <c r="I1" s="696"/>
      <c r="J1" s="696"/>
      <c r="K1" s="696"/>
      <c r="L1" s="696"/>
      <c r="M1" s="696"/>
      <c r="N1" s="696"/>
      <c r="O1" s="696"/>
      <c r="P1" s="696"/>
      <c r="Q1" s="696"/>
      <c r="R1" s="696"/>
      <c r="S1" s="696"/>
      <c r="T1" s="696"/>
    </row>
    <row r="2" spans="1:54" s="8" customFormat="1" ht="14.25" customHeight="1">
      <c r="A2" s="811" t="s">
        <v>547</v>
      </c>
      <c r="B2" s="811"/>
      <c r="C2" s="811"/>
      <c r="D2" s="811"/>
      <c r="E2" s="811"/>
      <c r="F2" s="811"/>
      <c r="G2" s="811"/>
      <c r="H2" s="811"/>
      <c r="I2" s="811"/>
      <c r="J2" s="811"/>
      <c r="K2" s="811"/>
      <c r="L2" s="811"/>
      <c r="M2" s="811"/>
      <c r="N2" s="811"/>
      <c r="O2" s="811"/>
      <c r="P2" s="811"/>
      <c r="Q2" s="811"/>
      <c r="R2" s="811"/>
      <c r="S2" s="811"/>
      <c r="T2" s="811"/>
      <c r="U2" s="811"/>
      <c r="V2" s="367"/>
      <c r="W2" s="812" t="s">
        <v>548</v>
      </c>
      <c r="X2" s="812"/>
      <c r="Y2" s="812"/>
      <c r="Z2" s="368"/>
      <c r="AA2" s="369" t="s">
        <v>549</v>
      </c>
    </row>
    <row r="3" spans="1:54" s="8" customFormat="1" ht="18" customHeight="1">
      <c r="A3" s="813"/>
      <c r="B3" s="813"/>
      <c r="C3" s="813"/>
      <c r="D3" s="813"/>
      <c r="E3" s="813"/>
      <c r="F3" s="813"/>
      <c r="G3" s="813"/>
      <c r="H3" s="813"/>
      <c r="I3" s="813"/>
      <c r="J3" s="813"/>
      <c r="K3" s="813"/>
      <c r="L3" s="813"/>
      <c r="M3" s="813"/>
      <c r="N3" s="813"/>
      <c r="O3" s="813"/>
      <c r="P3" s="813"/>
      <c r="Q3" s="813"/>
      <c r="R3" s="813"/>
      <c r="S3" s="813"/>
      <c r="T3" s="813"/>
      <c r="U3" s="813"/>
      <c r="V3" s="367"/>
      <c r="W3" s="814" t="s">
        <v>550</v>
      </c>
      <c r="X3" s="814"/>
      <c r="Y3" s="370" t="s">
        <v>551</v>
      </c>
      <c r="Z3" s="368"/>
      <c r="AA3" s="369" t="s">
        <v>552</v>
      </c>
    </row>
    <row r="4" spans="1:54" s="8" customFormat="1" ht="15.75" customHeight="1" thickBot="1">
      <c r="A4" s="815"/>
      <c r="B4" s="815"/>
      <c r="C4" s="815"/>
      <c r="D4" s="815"/>
      <c r="E4" s="815"/>
      <c r="F4" s="815"/>
      <c r="G4" s="815"/>
      <c r="H4" s="815"/>
      <c r="I4" s="815"/>
      <c r="J4" s="815"/>
      <c r="K4" s="815"/>
      <c r="L4" s="815"/>
      <c r="M4" s="815"/>
      <c r="N4" s="815"/>
      <c r="O4" s="815"/>
      <c r="P4" s="815"/>
      <c r="Q4" s="815"/>
      <c r="R4" s="815"/>
      <c r="S4" s="815"/>
      <c r="T4" s="815"/>
      <c r="U4" s="815"/>
      <c r="V4" s="367"/>
      <c r="W4" s="371"/>
      <c r="X4" s="371"/>
      <c r="Y4" s="371"/>
      <c r="Z4" s="368"/>
      <c r="AA4" s="369" t="s">
        <v>553</v>
      </c>
    </row>
    <row r="5" spans="1:54" s="8" customFormat="1" ht="12.75" customHeight="1" thickBot="1">
      <c r="A5" s="368"/>
      <c r="B5" s="368"/>
      <c r="C5" s="367"/>
      <c r="D5" s="367"/>
      <c r="E5" s="367"/>
      <c r="F5" s="367"/>
      <c r="G5" s="367"/>
      <c r="H5" s="367"/>
      <c r="I5" s="367"/>
      <c r="J5" s="367"/>
      <c r="K5" s="367"/>
      <c r="L5" s="367"/>
      <c r="M5" s="367"/>
      <c r="N5" s="367"/>
      <c r="O5" s="367"/>
      <c r="P5" s="367"/>
      <c r="Q5" s="367"/>
      <c r="R5" s="367"/>
      <c r="S5" s="367"/>
      <c r="T5" s="367"/>
      <c r="U5" s="367"/>
      <c r="V5" s="367"/>
      <c r="W5" s="372" t="s">
        <v>1053</v>
      </c>
      <c r="X5" s="803">
        <v>43129</v>
      </c>
      <c r="Y5" s="804"/>
      <c r="Z5" s="368"/>
      <c r="AA5" s="373" t="s">
        <v>551</v>
      </c>
      <c r="AD5" s="8" t="s">
        <v>41</v>
      </c>
      <c r="AI5" s="263" t="s">
        <v>554</v>
      </c>
    </row>
    <row r="6" spans="1:54" s="25" customFormat="1" ht="19.5" thickBot="1">
      <c r="A6" s="805" t="s">
        <v>555</v>
      </c>
      <c r="B6" s="806"/>
      <c r="C6" s="806"/>
      <c r="D6" s="806"/>
      <c r="E6" s="806"/>
      <c r="F6" s="806"/>
      <c r="G6" s="806"/>
      <c r="H6" s="806"/>
      <c r="I6" s="806"/>
      <c r="J6" s="806"/>
      <c r="K6" s="806"/>
      <c r="L6" s="806"/>
      <c r="M6" s="806"/>
      <c r="N6" s="806"/>
      <c r="O6" s="806"/>
      <c r="P6" s="806"/>
      <c r="Q6" s="806"/>
      <c r="R6" s="806"/>
      <c r="S6" s="806"/>
      <c r="T6" s="806"/>
      <c r="U6" s="806"/>
      <c r="V6" s="806"/>
      <c r="W6" s="806"/>
      <c r="X6" s="806"/>
      <c r="Y6" s="807"/>
      <c r="Z6" s="374" t="s">
        <v>556</v>
      </c>
      <c r="AA6" s="375" t="s">
        <v>27</v>
      </c>
      <c r="AC6" s="7" t="s">
        <v>52</v>
      </c>
      <c r="AD6" s="26" t="s">
        <v>23</v>
      </c>
      <c r="AE6" s="26" t="s">
        <v>26</v>
      </c>
      <c r="AF6" s="5" t="s">
        <v>22</v>
      </c>
      <c r="AG6" s="7">
        <v>2013</v>
      </c>
      <c r="AH6" s="264" t="s">
        <v>557</v>
      </c>
      <c r="AI6" s="7" t="s">
        <v>558</v>
      </c>
      <c r="BA6" s="8"/>
      <c r="BB6" s="8"/>
    </row>
    <row r="7" spans="1:54" ht="30.75" customHeight="1" thickBot="1">
      <c r="A7" s="27" t="s">
        <v>6</v>
      </c>
      <c r="B7" s="808" t="s">
        <v>230</v>
      </c>
      <c r="C7" s="809"/>
      <c r="D7" s="809"/>
      <c r="E7" s="809"/>
      <c r="F7" s="809"/>
      <c r="G7" s="809"/>
      <c r="H7" s="810"/>
      <c r="I7" s="28" t="s">
        <v>559</v>
      </c>
      <c r="J7" s="29" t="s">
        <v>560</v>
      </c>
      <c r="K7" s="669" t="s">
        <v>561</v>
      </c>
      <c r="L7" s="670"/>
      <c r="M7" s="690"/>
      <c r="N7" s="27" t="s">
        <v>562</v>
      </c>
      <c r="O7" s="669" t="s">
        <v>563</v>
      </c>
      <c r="P7" s="670"/>
      <c r="Q7" s="670"/>
      <c r="R7" s="670"/>
      <c r="S7" s="670"/>
      <c r="T7" s="690"/>
      <c r="U7" s="691" t="s">
        <v>564</v>
      </c>
      <c r="V7" s="692"/>
      <c r="W7" s="693" t="s">
        <v>563</v>
      </c>
      <c r="X7" s="694"/>
      <c r="Y7" s="695"/>
      <c r="Z7" s="374" t="s">
        <v>65</v>
      </c>
      <c r="AA7" s="375" t="s">
        <v>28</v>
      </c>
      <c r="AC7" s="7" t="s">
        <v>21</v>
      </c>
      <c r="AD7" s="26" t="s">
        <v>53</v>
      </c>
      <c r="AE7" s="26" t="s">
        <v>520</v>
      </c>
      <c r="AF7" s="5" t="s">
        <v>64</v>
      </c>
      <c r="AG7" s="7">
        <v>2014</v>
      </c>
      <c r="AH7" s="264" t="s">
        <v>565</v>
      </c>
      <c r="AI7" s="7" t="s">
        <v>566</v>
      </c>
      <c r="BA7" s="8"/>
      <c r="BB7" s="8"/>
    </row>
    <row r="8" spans="1:54" s="25" customFormat="1" ht="19.5" thickBot="1">
      <c r="A8" s="805" t="s">
        <v>567</v>
      </c>
      <c r="B8" s="806"/>
      <c r="C8" s="806"/>
      <c r="D8" s="806"/>
      <c r="E8" s="806"/>
      <c r="F8" s="806"/>
      <c r="G8" s="806"/>
      <c r="H8" s="806"/>
      <c r="I8" s="806"/>
      <c r="J8" s="806"/>
      <c r="K8" s="806"/>
      <c r="L8" s="806"/>
      <c r="M8" s="806"/>
      <c r="N8" s="806"/>
      <c r="O8" s="806"/>
      <c r="P8" s="806"/>
      <c r="Q8" s="806"/>
      <c r="R8" s="806"/>
      <c r="S8" s="806"/>
      <c r="T8" s="806"/>
      <c r="U8" s="806"/>
      <c r="V8" s="806"/>
      <c r="W8" s="806"/>
      <c r="X8" s="806"/>
      <c r="Y8" s="807"/>
      <c r="Z8" s="376" t="s">
        <v>568</v>
      </c>
      <c r="AA8" s="375" t="s">
        <v>29</v>
      </c>
      <c r="AD8" s="26" t="s">
        <v>74</v>
      </c>
      <c r="AE8" s="26" t="s">
        <v>569</v>
      </c>
      <c r="AG8" s="7">
        <v>2015</v>
      </c>
      <c r="AH8" s="264" t="s">
        <v>570</v>
      </c>
      <c r="AI8" s="7" t="s">
        <v>571</v>
      </c>
      <c r="BA8" s="8"/>
      <c r="BB8" s="8"/>
    </row>
    <row r="9" spans="1:54" ht="16.5" customHeight="1" thickBot="1">
      <c r="A9" s="660" t="s">
        <v>572</v>
      </c>
      <c r="B9" s="661"/>
      <c r="C9" s="661"/>
      <c r="D9" s="661"/>
      <c r="E9" s="661"/>
      <c r="F9" s="661"/>
      <c r="G9" s="661"/>
      <c r="H9" s="661"/>
      <c r="I9" s="662"/>
      <c r="J9" s="663" t="s">
        <v>573</v>
      </c>
      <c r="K9" s="664"/>
      <c r="L9" s="664"/>
      <c r="M9" s="664"/>
      <c r="N9" s="664"/>
      <c r="O9" s="664"/>
      <c r="P9" s="665"/>
      <c r="Q9" s="666" t="s">
        <v>574</v>
      </c>
      <c r="R9" s="666"/>
      <c r="S9" s="666"/>
      <c r="T9" s="669" t="s">
        <v>5</v>
      </c>
      <c r="U9" s="670"/>
      <c r="V9" s="670"/>
      <c r="W9" s="670"/>
      <c r="X9" s="670"/>
      <c r="Y9" s="671"/>
      <c r="Z9" s="374" t="s">
        <v>83</v>
      </c>
      <c r="AA9" s="375" t="s">
        <v>30</v>
      </c>
      <c r="AD9" s="26" t="s">
        <v>82</v>
      </c>
      <c r="AE9" s="26" t="s">
        <v>98</v>
      </c>
      <c r="AG9" s="7">
        <v>2016</v>
      </c>
      <c r="AH9" s="264" t="s">
        <v>575</v>
      </c>
      <c r="BA9" s="8"/>
      <c r="BB9" s="8"/>
    </row>
    <row r="10" spans="1:54" ht="27.75" customHeight="1" thickBot="1">
      <c r="A10" s="31" t="s">
        <v>576</v>
      </c>
      <c r="B10" s="678" t="s">
        <v>72</v>
      </c>
      <c r="C10" s="679"/>
      <c r="D10" s="679"/>
      <c r="E10" s="679"/>
      <c r="F10" s="679"/>
      <c r="G10" s="679"/>
      <c r="H10" s="679"/>
      <c r="I10" s="680"/>
      <c r="J10" s="32" t="s">
        <v>18</v>
      </c>
      <c r="K10" s="681" t="s">
        <v>5</v>
      </c>
      <c r="L10" s="682"/>
      <c r="M10" s="682"/>
      <c r="N10" s="682"/>
      <c r="O10" s="682"/>
      <c r="P10" s="683"/>
      <c r="Q10" s="667"/>
      <c r="R10" s="667"/>
      <c r="S10" s="667"/>
      <c r="T10" s="672"/>
      <c r="U10" s="673"/>
      <c r="V10" s="673"/>
      <c r="W10" s="673"/>
      <c r="X10" s="673"/>
      <c r="Y10" s="674"/>
      <c r="Z10" s="374" t="s">
        <v>65</v>
      </c>
      <c r="AA10" s="375"/>
      <c r="AE10" s="26" t="s">
        <v>54</v>
      </c>
      <c r="AG10" s="7">
        <v>2017</v>
      </c>
      <c r="AH10" s="264" t="s">
        <v>577</v>
      </c>
      <c r="BA10" s="8"/>
      <c r="BB10" s="8"/>
    </row>
    <row r="11" spans="1:54" ht="40.5" customHeight="1" thickBot="1">
      <c r="A11" s="33" t="s">
        <v>16</v>
      </c>
      <c r="B11" s="684" t="s">
        <v>267</v>
      </c>
      <c r="C11" s="685"/>
      <c r="D11" s="685"/>
      <c r="E11" s="684"/>
      <c r="F11" s="685"/>
      <c r="G11" s="685"/>
      <c r="H11" s="685"/>
      <c r="I11" s="686"/>
      <c r="J11" s="36" t="s">
        <v>16</v>
      </c>
      <c r="K11" s="647"/>
      <c r="L11" s="648"/>
      <c r="M11" s="648"/>
      <c r="N11" s="648"/>
      <c r="O11" s="648"/>
      <c r="P11" s="649"/>
      <c r="Q11" s="668"/>
      <c r="R11" s="668"/>
      <c r="S11" s="668"/>
      <c r="T11" s="675" t="s">
        <v>5</v>
      </c>
      <c r="U11" s="676"/>
      <c r="V11" s="676"/>
      <c r="W11" s="676"/>
      <c r="X11" s="676"/>
      <c r="Y11" s="677"/>
      <c r="Z11" s="374" t="s">
        <v>90</v>
      </c>
      <c r="AA11" s="375"/>
      <c r="AG11" s="7">
        <v>2018</v>
      </c>
      <c r="AH11" s="264" t="s">
        <v>578</v>
      </c>
      <c r="BA11" s="8"/>
      <c r="BB11" s="8"/>
    </row>
    <row r="12" spans="1:54" ht="15.75" customHeight="1" thickTop="1" thickBot="1">
      <c r="A12" s="733" t="s">
        <v>579</v>
      </c>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5"/>
      <c r="Z12" s="374" t="s">
        <v>580</v>
      </c>
      <c r="AA12" s="375"/>
      <c r="AG12" s="7">
        <v>2019</v>
      </c>
      <c r="AH12" s="264" t="s">
        <v>581</v>
      </c>
      <c r="BA12" s="8"/>
      <c r="BB12" s="8"/>
    </row>
    <row r="13" spans="1:54" ht="34.5" customHeight="1" thickTop="1" thickBot="1">
      <c r="A13" s="358" t="s">
        <v>9</v>
      </c>
      <c r="B13" s="816" t="s">
        <v>10</v>
      </c>
      <c r="C13" s="817"/>
      <c r="D13" s="318" t="s">
        <v>11</v>
      </c>
      <c r="E13" s="818" t="s">
        <v>12</v>
      </c>
      <c r="F13" s="819"/>
      <c r="G13" s="819"/>
      <c r="H13" s="820"/>
      <c r="I13" s="359" t="s">
        <v>13</v>
      </c>
      <c r="J13" s="821" t="s">
        <v>138</v>
      </c>
      <c r="K13" s="822"/>
      <c r="L13" s="822"/>
      <c r="M13" s="823"/>
      <c r="N13" s="824" t="s">
        <v>582</v>
      </c>
      <c r="O13" s="825"/>
      <c r="P13" s="826" t="s">
        <v>757</v>
      </c>
      <c r="Q13" s="822"/>
      <c r="R13" s="822"/>
      <c r="S13" s="822"/>
      <c r="T13" s="822"/>
      <c r="U13" s="822"/>
      <c r="V13" s="822"/>
      <c r="W13" s="822"/>
      <c r="X13" s="822"/>
      <c r="Y13" s="822"/>
      <c r="Z13" s="374" t="s">
        <v>583</v>
      </c>
      <c r="AA13" s="375"/>
      <c r="AG13" s="7">
        <v>2020</v>
      </c>
      <c r="AH13" s="264" t="s">
        <v>584</v>
      </c>
      <c r="BA13" s="8"/>
      <c r="BB13" s="8"/>
    </row>
    <row r="14" spans="1:54" ht="15.75" thickBot="1">
      <c r="A14" s="827" t="s">
        <v>585</v>
      </c>
      <c r="B14" s="828"/>
      <c r="C14" s="828"/>
      <c r="D14" s="828"/>
      <c r="E14" s="828"/>
      <c r="F14" s="828"/>
      <c r="G14" s="828"/>
      <c r="H14" s="828"/>
      <c r="I14" s="828"/>
      <c r="J14" s="828"/>
      <c r="K14" s="828"/>
      <c r="L14" s="828"/>
      <c r="M14" s="828"/>
      <c r="N14" s="828"/>
      <c r="O14" s="828"/>
      <c r="P14" s="828"/>
      <c r="Q14" s="828"/>
      <c r="R14" s="828"/>
      <c r="S14" s="828"/>
      <c r="T14" s="828"/>
      <c r="U14" s="828"/>
      <c r="V14" s="828"/>
      <c r="W14" s="828"/>
      <c r="X14" s="829"/>
      <c r="Y14" s="830"/>
      <c r="Z14" s="375"/>
      <c r="AA14" s="375"/>
      <c r="AG14" s="7">
        <v>2021</v>
      </c>
      <c r="BA14" s="8"/>
      <c r="BB14" s="8"/>
    </row>
    <row r="15" spans="1:54" ht="26.25" customHeight="1" thickBot="1">
      <c r="A15" s="831" t="s">
        <v>411</v>
      </c>
      <c r="B15" s="833" t="s">
        <v>586</v>
      </c>
      <c r="C15" s="835" t="s">
        <v>587</v>
      </c>
      <c r="D15" s="835"/>
      <c r="E15" s="835"/>
      <c r="F15" s="835"/>
      <c r="G15" s="835"/>
      <c r="H15" s="835"/>
      <c r="I15" s="835"/>
      <c r="J15" s="835"/>
      <c r="K15" s="835"/>
      <c r="L15" s="835"/>
      <c r="M15" s="835"/>
      <c r="N15" s="835"/>
      <c r="O15" s="835"/>
      <c r="P15" s="835"/>
      <c r="Q15" s="835"/>
      <c r="R15" s="835"/>
      <c r="S15" s="835"/>
      <c r="T15" s="835"/>
      <c r="U15" s="835"/>
      <c r="V15" s="835"/>
      <c r="W15" s="833" t="s">
        <v>588</v>
      </c>
      <c r="X15" s="833"/>
      <c r="Y15" s="836" t="s">
        <v>589</v>
      </c>
      <c r="Z15" s="375"/>
      <c r="AA15" s="375"/>
      <c r="AG15" s="7">
        <v>2022</v>
      </c>
      <c r="BA15" s="8"/>
      <c r="BB15" s="8"/>
    </row>
    <row r="16" spans="1:54" ht="31.5" customHeight="1" thickBot="1">
      <c r="A16" s="832"/>
      <c r="B16" s="834"/>
      <c r="C16" s="838" t="s">
        <v>590</v>
      </c>
      <c r="D16" s="838" t="s">
        <v>591</v>
      </c>
      <c r="E16" s="838" t="s">
        <v>592</v>
      </c>
      <c r="F16" s="840" t="s">
        <v>24</v>
      </c>
      <c r="G16" s="841"/>
      <c r="H16" s="838" t="s">
        <v>39</v>
      </c>
      <c r="I16" s="840" t="s">
        <v>593</v>
      </c>
      <c r="J16" s="841"/>
      <c r="K16" s="838" t="s">
        <v>40</v>
      </c>
      <c r="L16" s="840" t="s">
        <v>42</v>
      </c>
      <c r="M16" s="854"/>
      <c r="N16" s="841"/>
      <c r="O16" s="834" t="s">
        <v>25</v>
      </c>
      <c r="P16" s="834"/>
      <c r="Q16" s="834"/>
      <c r="R16" s="834"/>
      <c r="S16" s="834"/>
      <c r="T16" s="834"/>
      <c r="U16" s="834" t="s">
        <v>594</v>
      </c>
      <c r="V16" s="834"/>
      <c r="W16" s="834" t="s">
        <v>595</v>
      </c>
      <c r="X16" s="834"/>
      <c r="Y16" s="837"/>
      <c r="Z16" s="375"/>
      <c r="AA16" s="375"/>
      <c r="AG16" s="7">
        <v>2023</v>
      </c>
      <c r="BA16" s="8"/>
      <c r="BB16" s="8"/>
    </row>
    <row r="17" spans="1:54" ht="30" customHeight="1" thickBot="1">
      <c r="A17" s="832"/>
      <c r="B17" s="834"/>
      <c r="C17" s="839"/>
      <c r="D17" s="839"/>
      <c r="E17" s="839"/>
      <c r="F17" s="842"/>
      <c r="G17" s="843"/>
      <c r="H17" s="833"/>
      <c r="I17" s="842"/>
      <c r="J17" s="843"/>
      <c r="K17" s="833"/>
      <c r="L17" s="842"/>
      <c r="M17" s="855"/>
      <c r="N17" s="843"/>
      <c r="O17" s="377">
        <v>2013</v>
      </c>
      <c r="P17" s="377">
        <v>2014</v>
      </c>
      <c r="Q17" s="377">
        <v>2015</v>
      </c>
      <c r="R17" s="377">
        <v>2015</v>
      </c>
      <c r="S17" s="377">
        <v>2016</v>
      </c>
      <c r="T17" s="377"/>
      <c r="U17" s="378" t="s">
        <v>596</v>
      </c>
      <c r="V17" s="378" t="s">
        <v>597</v>
      </c>
      <c r="W17" s="377" t="s">
        <v>598</v>
      </c>
      <c r="X17" s="377" t="s">
        <v>599</v>
      </c>
      <c r="Y17" s="835"/>
      <c r="Z17" s="375"/>
      <c r="AA17" s="375"/>
      <c r="AG17" s="7">
        <v>2024</v>
      </c>
      <c r="BA17" s="8"/>
      <c r="BB17" s="8"/>
    </row>
    <row r="18" spans="1:54" ht="43.5" customHeight="1" thickBot="1">
      <c r="A18" s="379" t="s">
        <v>412</v>
      </c>
      <c r="B18" s="380" t="s">
        <v>8</v>
      </c>
      <c r="C18" s="381"/>
      <c r="D18" s="381"/>
      <c r="E18" s="381"/>
      <c r="F18" s="846"/>
      <c r="G18" s="847"/>
      <c r="H18" s="382"/>
      <c r="I18" s="846"/>
      <c r="J18" s="847"/>
      <c r="K18" s="382"/>
      <c r="L18" s="846"/>
      <c r="M18" s="853"/>
      <c r="N18" s="847"/>
      <c r="O18" s="383"/>
      <c r="P18" s="383"/>
      <c r="Q18" s="383"/>
      <c r="R18" s="383"/>
      <c r="S18" s="383"/>
      <c r="T18" s="383"/>
      <c r="U18" s="384"/>
      <c r="V18" s="384"/>
      <c r="W18" s="385"/>
      <c r="X18" s="384"/>
      <c r="Y18" s="386"/>
      <c r="Z18" s="375"/>
      <c r="AA18" s="375"/>
      <c r="BA18" s="8"/>
      <c r="BB18" s="8"/>
    </row>
    <row r="19" spans="1:54" ht="54" customHeight="1" thickBot="1">
      <c r="A19" s="379" t="s">
        <v>414</v>
      </c>
      <c r="B19" s="387" t="s">
        <v>1054</v>
      </c>
      <c r="C19" s="383"/>
      <c r="D19" s="383"/>
      <c r="E19" s="383"/>
      <c r="F19" s="844"/>
      <c r="G19" s="845"/>
      <c r="H19" s="388"/>
      <c r="I19" s="846"/>
      <c r="J19" s="847"/>
      <c r="K19" s="388"/>
      <c r="L19" s="848"/>
      <c r="M19" s="849"/>
      <c r="N19" s="850"/>
      <c r="O19" s="383"/>
      <c r="P19" s="383"/>
      <c r="Q19" s="383"/>
      <c r="R19" s="383"/>
      <c r="S19" s="383"/>
      <c r="T19" s="383"/>
      <c r="U19" s="384"/>
      <c r="V19" s="384"/>
      <c r="W19" s="385"/>
      <c r="X19" s="384"/>
      <c r="Y19" s="386"/>
      <c r="Z19" s="375"/>
      <c r="AA19" s="375"/>
      <c r="BA19" s="8"/>
      <c r="BB19" s="8"/>
    </row>
    <row r="20" spans="1:54" ht="61.5" customHeight="1" thickBot="1">
      <c r="A20" s="389" t="s">
        <v>424</v>
      </c>
      <c r="B20" s="387" t="s">
        <v>1055</v>
      </c>
      <c r="C20" s="383" t="s">
        <v>1056</v>
      </c>
      <c r="D20" s="383"/>
      <c r="E20" s="383"/>
      <c r="F20" s="844"/>
      <c r="G20" s="845"/>
      <c r="H20" s="388"/>
      <c r="I20" s="846"/>
      <c r="J20" s="847"/>
      <c r="K20" s="388"/>
      <c r="L20" s="848"/>
      <c r="M20" s="849"/>
      <c r="N20" s="850"/>
      <c r="O20" s="383"/>
      <c r="P20" s="383"/>
      <c r="Q20" s="383"/>
      <c r="R20" s="383"/>
      <c r="S20" s="383"/>
      <c r="T20" s="390"/>
      <c r="U20" s="391"/>
      <c r="V20" s="384"/>
      <c r="W20" s="385"/>
      <c r="X20" s="384"/>
      <c r="Y20" s="386"/>
      <c r="Z20" s="375"/>
      <c r="AA20" s="375"/>
      <c r="BA20" s="8"/>
      <c r="BB20" s="8"/>
    </row>
    <row r="21" spans="1:54" ht="127.5" customHeight="1" thickBot="1">
      <c r="A21" s="392" t="s">
        <v>1057</v>
      </c>
      <c r="B21" s="393" t="s">
        <v>1058</v>
      </c>
      <c r="C21" s="383" t="s">
        <v>1059</v>
      </c>
      <c r="D21" s="383" t="s">
        <v>1060</v>
      </c>
      <c r="E21" s="383" t="s">
        <v>1061</v>
      </c>
      <c r="F21" s="851" t="s">
        <v>26</v>
      </c>
      <c r="G21" s="852"/>
      <c r="H21" s="388" t="s">
        <v>52</v>
      </c>
      <c r="I21" s="846" t="s">
        <v>74</v>
      </c>
      <c r="J21" s="847"/>
      <c r="K21" s="388" t="s">
        <v>22</v>
      </c>
      <c r="L21" s="848" t="s">
        <v>568</v>
      </c>
      <c r="M21" s="849"/>
      <c r="N21" s="850"/>
      <c r="O21" s="383"/>
      <c r="P21" s="383"/>
      <c r="Q21" s="383"/>
      <c r="R21" s="383"/>
      <c r="S21" s="383"/>
      <c r="T21" s="390"/>
      <c r="U21" s="394">
        <v>1</v>
      </c>
      <c r="V21" s="384"/>
      <c r="W21" s="395"/>
      <c r="X21" s="384">
        <v>0.5</v>
      </c>
      <c r="Y21" s="386" t="s">
        <v>558</v>
      </c>
      <c r="Z21" s="375"/>
      <c r="AA21" s="375"/>
      <c r="BA21" s="8"/>
      <c r="BB21" s="8"/>
    </row>
    <row r="22" spans="1:54" ht="60.75" thickBot="1">
      <c r="A22" s="389" t="s">
        <v>428</v>
      </c>
      <c r="B22" s="396" t="s">
        <v>1062</v>
      </c>
      <c r="C22" s="383" t="s">
        <v>1063</v>
      </c>
      <c r="D22" s="383"/>
      <c r="E22" s="383"/>
      <c r="F22" s="851"/>
      <c r="G22" s="852"/>
      <c r="H22" s="388"/>
      <c r="I22" s="846"/>
      <c r="J22" s="847"/>
      <c r="K22" s="388"/>
      <c r="L22" s="848"/>
      <c r="M22" s="849"/>
      <c r="N22" s="850"/>
      <c r="O22" s="383"/>
      <c r="P22" s="383"/>
      <c r="Q22" s="383"/>
      <c r="R22" s="383"/>
      <c r="S22" s="383"/>
      <c r="T22" s="390"/>
      <c r="U22" s="394"/>
      <c r="V22" s="384"/>
      <c r="W22" s="385"/>
      <c r="X22" s="384"/>
      <c r="Y22" s="386" t="s">
        <v>558</v>
      </c>
      <c r="Z22" s="375"/>
      <c r="AA22" s="375"/>
      <c r="BA22" s="8"/>
      <c r="BB22" s="8"/>
    </row>
    <row r="23" spans="1:54" ht="75">
      <c r="A23" s="856" t="s">
        <v>1064</v>
      </c>
      <c r="B23" s="397" t="s">
        <v>1065</v>
      </c>
      <c r="C23" s="398" t="s">
        <v>1066</v>
      </c>
      <c r="D23" s="398" t="s">
        <v>1067</v>
      </c>
      <c r="E23" s="398" t="s">
        <v>1068</v>
      </c>
      <c r="F23" s="858" t="s">
        <v>26</v>
      </c>
      <c r="G23" s="859"/>
      <c r="H23" s="399" t="s">
        <v>21</v>
      </c>
      <c r="I23" s="860" t="s">
        <v>23</v>
      </c>
      <c r="J23" s="861"/>
      <c r="K23" s="399" t="s">
        <v>22</v>
      </c>
      <c r="L23" s="858" t="s">
        <v>568</v>
      </c>
      <c r="M23" s="862"/>
      <c r="N23" s="859"/>
      <c r="O23" s="398"/>
      <c r="P23" s="398"/>
      <c r="Q23" s="398"/>
      <c r="R23" s="398"/>
      <c r="S23" s="398"/>
      <c r="T23" s="400"/>
      <c r="U23" s="401">
        <v>1</v>
      </c>
      <c r="V23" s="402"/>
      <c r="W23" s="403"/>
      <c r="X23" s="402">
        <v>0.7</v>
      </c>
      <c r="Y23" s="404" t="s">
        <v>558</v>
      </c>
      <c r="Z23" s="375"/>
      <c r="AA23" s="375"/>
      <c r="BA23" s="8"/>
      <c r="BB23" s="8"/>
    </row>
    <row r="24" spans="1:54" ht="83.25" customHeight="1">
      <c r="A24" s="960"/>
      <c r="B24" s="397" t="s">
        <v>1069</v>
      </c>
      <c r="C24" s="398" t="s">
        <v>1070</v>
      </c>
      <c r="D24" s="398" t="s">
        <v>1071</v>
      </c>
      <c r="E24" s="398" t="s">
        <v>1072</v>
      </c>
      <c r="F24" s="858" t="s">
        <v>26</v>
      </c>
      <c r="G24" s="859"/>
      <c r="H24" s="399" t="s">
        <v>21</v>
      </c>
      <c r="I24" s="860" t="s">
        <v>23</v>
      </c>
      <c r="J24" s="861"/>
      <c r="K24" s="399" t="s">
        <v>22</v>
      </c>
      <c r="L24" s="858" t="s">
        <v>568</v>
      </c>
      <c r="M24" s="862"/>
      <c r="N24" s="859"/>
      <c r="O24" s="398"/>
      <c r="P24" s="398"/>
      <c r="Q24" s="398"/>
      <c r="R24" s="398"/>
      <c r="S24" s="398"/>
      <c r="T24" s="400"/>
      <c r="U24" s="401">
        <v>1</v>
      </c>
      <c r="V24" s="402"/>
      <c r="W24" s="403"/>
      <c r="X24" s="402">
        <v>0.82</v>
      </c>
      <c r="Y24" s="404" t="s">
        <v>558</v>
      </c>
      <c r="Z24" s="375"/>
      <c r="AA24" s="375"/>
      <c r="BA24" s="8"/>
      <c r="BB24" s="8"/>
    </row>
    <row r="25" spans="1:54" ht="79.5" customHeight="1">
      <c r="A25" s="960"/>
      <c r="B25" s="397" t="s">
        <v>1073</v>
      </c>
      <c r="C25" s="398" t="s">
        <v>1074</v>
      </c>
      <c r="D25" s="398" t="s">
        <v>1075</v>
      </c>
      <c r="E25" s="398" t="s">
        <v>1076</v>
      </c>
      <c r="F25" s="858" t="s">
        <v>26</v>
      </c>
      <c r="G25" s="859"/>
      <c r="H25" s="399" t="s">
        <v>52</v>
      </c>
      <c r="I25" s="860" t="s">
        <v>23</v>
      </c>
      <c r="J25" s="861"/>
      <c r="K25" s="399" t="s">
        <v>22</v>
      </c>
      <c r="L25" s="858" t="s">
        <v>568</v>
      </c>
      <c r="M25" s="862"/>
      <c r="N25" s="859"/>
      <c r="O25" s="398"/>
      <c r="P25" s="398"/>
      <c r="Q25" s="398"/>
      <c r="R25" s="398"/>
      <c r="S25" s="398"/>
      <c r="T25" s="400"/>
      <c r="U25" s="401">
        <v>1</v>
      </c>
      <c r="V25" s="402"/>
      <c r="W25" s="403"/>
      <c r="X25" s="402">
        <v>0.77</v>
      </c>
      <c r="Y25" s="404" t="s">
        <v>558</v>
      </c>
      <c r="Z25" s="375"/>
      <c r="AA25" s="375"/>
      <c r="BA25" s="8"/>
      <c r="BB25" s="8"/>
    </row>
    <row r="26" spans="1:54" ht="111.75" customHeight="1">
      <c r="A26" s="857"/>
      <c r="B26" s="397" t="s">
        <v>1077</v>
      </c>
      <c r="C26" s="398" t="s">
        <v>1078</v>
      </c>
      <c r="D26" s="398" t="s">
        <v>1079</v>
      </c>
      <c r="E26" s="398" t="s">
        <v>1080</v>
      </c>
      <c r="F26" s="858" t="s">
        <v>26</v>
      </c>
      <c r="G26" s="859"/>
      <c r="H26" s="399" t="s">
        <v>52</v>
      </c>
      <c r="I26" s="860" t="s">
        <v>23</v>
      </c>
      <c r="J26" s="861"/>
      <c r="K26" s="399" t="s">
        <v>22</v>
      </c>
      <c r="L26" s="858" t="s">
        <v>568</v>
      </c>
      <c r="M26" s="862"/>
      <c r="N26" s="859"/>
      <c r="O26" s="398"/>
      <c r="P26" s="398"/>
      <c r="Q26" s="398"/>
      <c r="R26" s="398"/>
      <c r="S26" s="398"/>
      <c r="T26" s="400"/>
      <c r="U26" s="401">
        <v>1</v>
      </c>
      <c r="V26" s="402"/>
      <c r="W26" s="403"/>
      <c r="X26" s="402">
        <v>0.75</v>
      </c>
      <c r="Y26" s="404" t="s">
        <v>558</v>
      </c>
      <c r="Z26" s="375"/>
      <c r="AA26" s="375"/>
      <c r="BA26" s="8"/>
      <c r="BB26" s="8"/>
    </row>
    <row r="27" spans="1:54" ht="12.75" customHeight="1">
      <c r="A27" s="350"/>
      <c r="B27" s="405"/>
      <c r="C27" s="406"/>
      <c r="D27" s="406"/>
      <c r="E27" s="406"/>
      <c r="F27" s="863"/>
      <c r="G27" s="864"/>
      <c r="H27" s="407"/>
      <c r="I27" s="865"/>
      <c r="J27" s="866"/>
      <c r="K27" s="407"/>
      <c r="L27" s="863"/>
      <c r="M27" s="867"/>
      <c r="N27" s="864"/>
      <c r="O27" s="406"/>
      <c r="P27" s="406"/>
      <c r="Q27" s="406"/>
      <c r="R27" s="406"/>
      <c r="S27" s="406"/>
      <c r="T27" s="408"/>
      <c r="U27" s="409"/>
      <c r="V27" s="410"/>
      <c r="W27" s="411"/>
      <c r="X27" s="410"/>
      <c r="Y27" s="412"/>
      <c r="BA27" s="8"/>
      <c r="BB27" s="8"/>
    </row>
    <row r="28" spans="1:54" ht="24" customHeight="1" thickBot="1">
      <c r="A28" s="708" t="s">
        <v>601</v>
      </c>
      <c r="B28" s="708"/>
      <c r="C28" s="708"/>
      <c r="D28" s="708"/>
      <c r="E28" s="708"/>
      <c r="F28" s="708"/>
      <c r="G28" s="708"/>
      <c r="H28" s="708"/>
      <c r="I28" s="708"/>
      <c r="J28" s="708"/>
      <c r="K28" s="708"/>
      <c r="L28" s="708"/>
      <c r="M28" s="708"/>
      <c r="N28" s="708"/>
      <c r="O28" s="708"/>
      <c r="P28" s="708"/>
      <c r="Q28" s="708"/>
      <c r="R28" s="708"/>
      <c r="S28" s="708"/>
      <c r="T28" s="708"/>
      <c r="U28" s="708"/>
      <c r="V28" s="708"/>
      <c r="W28" s="708"/>
      <c r="X28" s="708"/>
      <c r="Y28" s="708"/>
      <c r="BA28" s="8"/>
      <c r="BB28" s="8"/>
    </row>
    <row r="29" spans="1:54" ht="21.75" customHeight="1" thickBot="1">
      <c r="A29" s="588" t="s">
        <v>602</v>
      </c>
      <c r="B29" s="588"/>
      <c r="C29" s="588"/>
      <c r="D29" s="588"/>
      <c r="E29" s="588"/>
      <c r="F29" s="588"/>
      <c r="G29" s="588"/>
      <c r="H29" s="588"/>
      <c r="I29" s="588"/>
      <c r="J29" s="588"/>
      <c r="K29" s="588" t="s">
        <v>603</v>
      </c>
      <c r="L29" s="588"/>
      <c r="M29" s="588"/>
      <c r="N29" s="588"/>
      <c r="O29" s="588"/>
      <c r="P29" s="588"/>
      <c r="Q29" s="588"/>
      <c r="R29" s="588"/>
      <c r="S29" s="588"/>
      <c r="T29" s="588"/>
      <c r="U29" s="588"/>
      <c r="V29" s="588"/>
      <c r="W29" s="588"/>
      <c r="X29" s="588"/>
      <c r="Y29" s="588"/>
      <c r="BA29" s="8"/>
      <c r="BB29" s="8"/>
    </row>
    <row r="30" spans="1:54" ht="34.5" customHeight="1" thickBot="1">
      <c r="A30" s="588" t="s">
        <v>410</v>
      </c>
      <c r="B30" s="588"/>
      <c r="C30" s="588"/>
      <c r="D30" s="588"/>
      <c r="E30" s="588"/>
      <c r="F30" s="588" t="s">
        <v>49</v>
      </c>
      <c r="G30" s="588"/>
      <c r="H30" s="588"/>
      <c r="I30" s="588"/>
      <c r="J30" s="588"/>
      <c r="K30" s="589" t="s">
        <v>604</v>
      </c>
      <c r="L30" s="590" t="s">
        <v>605</v>
      </c>
      <c r="M30" s="591"/>
      <c r="N30" s="591"/>
      <c r="O30" s="591"/>
      <c r="P30" s="591"/>
      <c r="Q30" s="591"/>
      <c r="R30" s="591"/>
      <c r="S30" s="591"/>
      <c r="T30" s="591"/>
      <c r="U30" s="591"/>
      <c r="V30" s="591"/>
      <c r="W30" s="591"/>
      <c r="X30" s="591"/>
      <c r="Y30" s="592"/>
      <c r="BA30" s="8"/>
      <c r="BB30" s="8"/>
    </row>
    <row r="31" spans="1:54" ht="24" customHeight="1" thickBot="1">
      <c r="A31" s="588"/>
      <c r="B31" s="588"/>
      <c r="C31" s="588" t="s">
        <v>0</v>
      </c>
      <c r="D31" s="588" t="s">
        <v>1</v>
      </c>
      <c r="E31" s="588" t="s">
        <v>3</v>
      </c>
      <c r="F31" s="588" t="s">
        <v>0</v>
      </c>
      <c r="G31" s="588" t="s">
        <v>2</v>
      </c>
      <c r="H31" s="588"/>
      <c r="I31" s="589" t="s">
        <v>33</v>
      </c>
      <c r="J31" s="588" t="s">
        <v>3</v>
      </c>
      <c r="K31" s="589"/>
      <c r="L31" s="590" t="s">
        <v>606</v>
      </c>
      <c r="M31" s="591"/>
      <c r="N31" s="591"/>
      <c r="O31" s="591"/>
      <c r="P31" s="591"/>
      <c r="Q31" s="592"/>
      <c r="R31" s="593" t="s">
        <v>49</v>
      </c>
      <c r="S31" s="594"/>
      <c r="T31" s="594"/>
      <c r="U31" s="594"/>
      <c r="V31" s="595"/>
      <c r="W31" s="596" t="s">
        <v>607</v>
      </c>
      <c r="X31" s="597"/>
      <c r="Y31" s="600" t="s">
        <v>608</v>
      </c>
      <c r="BA31" s="8"/>
      <c r="BB31" s="8"/>
    </row>
    <row r="32" spans="1:54" ht="45.75" customHeight="1" thickBot="1">
      <c r="A32" s="588"/>
      <c r="B32" s="588"/>
      <c r="C32" s="588"/>
      <c r="D32" s="588"/>
      <c r="E32" s="588"/>
      <c r="F32" s="588"/>
      <c r="G32" s="588"/>
      <c r="H32" s="588"/>
      <c r="I32" s="589"/>
      <c r="J32" s="588"/>
      <c r="K32" s="589"/>
      <c r="L32" s="590" t="s">
        <v>609</v>
      </c>
      <c r="M32" s="592"/>
      <c r="N32" s="590" t="s">
        <v>1</v>
      </c>
      <c r="O32" s="592"/>
      <c r="P32" s="593" t="s">
        <v>3</v>
      </c>
      <c r="Q32" s="595"/>
      <c r="R32" s="305" t="s">
        <v>609</v>
      </c>
      <c r="S32" s="593" t="s">
        <v>2</v>
      </c>
      <c r="T32" s="595"/>
      <c r="U32" s="81" t="s">
        <v>610</v>
      </c>
      <c r="V32" s="306" t="s">
        <v>3</v>
      </c>
      <c r="W32" s="598"/>
      <c r="X32" s="599"/>
      <c r="Y32" s="601"/>
      <c r="BA32" s="8"/>
      <c r="BB32" s="8"/>
    </row>
    <row r="33" spans="1:54" ht="19.5" customHeight="1" thickBot="1">
      <c r="A33" s="576" t="s">
        <v>611</v>
      </c>
      <c r="B33" s="577"/>
      <c r="C33" s="413">
        <v>6052</v>
      </c>
      <c r="D33" s="83"/>
      <c r="E33" s="290">
        <f>SUM(C33:D33)</f>
        <v>6052</v>
      </c>
      <c r="F33" s="83"/>
      <c r="G33" s="85" t="s">
        <v>577</v>
      </c>
      <c r="H33" s="83"/>
      <c r="I33" s="83"/>
      <c r="J33" s="84">
        <f>SUM(F33:I33)</f>
        <v>0</v>
      </c>
      <c r="K33" s="290">
        <f>E33+J33</f>
        <v>6052</v>
      </c>
      <c r="L33" s="580">
        <v>6052</v>
      </c>
      <c r="M33" s="581"/>
      <c r="N33" s="580"/>
      <c r="O33" s="581"/>
      <c r="P33" s="582">
        <f>SUM(L33:O33)</f>
        <v>6052</v>
      </c>
      <c r="Q33" s="583"/>
      <c r="R33" s="86"/>
      <c r="S33" s="85" t="s">
        <v>581</v>
      </c>
      <c r="T33" s="86"/>
      <c r="U33" s="86"/>
      <c r="V33" s="87">
        <f>SUM(R33,T33,U33)</f>
        <v>0</v>
      </c>
      <c r="W33" s="706">
        <f>SUM(P33,V33)</f>
        <v>6052</v>
      </c>
      <c r="X33" s="707"/>
      <c r="Y33" s="88">
        <f>IF(W33=0,0,W33/K33)</f>
        <v>1</v>
      </c>
      <c r="BA33" s="8"/>
      <c r="BB33" s="8"/>
    </row>
    <row r="34" spans="1:54" ht="19.5" customHeight="1" thickBot="1">
      <c r="A34" s="576" t="s">
        <v>612</v>
      </c>
      <c r="B34" s="577"/>
      <c r="C34" s="83">
        <v>7581.61</v>
      </c>
      <c r="D34" s="83"/>
      <c r="E34" s="84">
        <f>SUM(C34:D34)</f>
        <v>7581.61</v>
      </c>
      <c r="F34" s="83"/>
      <c r="G34" s="85" t="s">
        <v>581</v>
      </c>
      <c r="H34" s="83"/>
      <c r="I34" s="83"/>
      <c r="J34" s="84">
        <f>SUM(F34:I34)</f>
        <v>0</v>
      </c>
      <c r="K34" s="84">
        <f>J34+E34</f>
        <v>7581.61</v>
      </c>
      <c r="L34" s="580">
        <v>7581.6</v>
      </c>
      <c r="M34" s="581"/>
      <c r="N34" s="586"/>
      <c r="O34" s="587"/>
      <c r="P34" s="582">
        <f>SUM(L34:O34)</f>
        <v>7581.6</v>
      </c>
      <c r="Q34" s="583"/>
      <c r="R34" s="86"/>
      <c r="S34" s="85" t="s">
        <v>581</v>
      </c>
      <c r="T34" s="86"/>
      <c r="U34" s="86"/>
      <c r="V34" s="87">
        <f>SUM(R34,T34,U34)</f>
        <v>0</v>
      </c>
      <c r="W34" s="706">
        <f>SUM(P34,V34)</f>
        <v>7581.6</v>
      </c>
      <c r="X34" s="707"/>
      <c r="Y34" s="88">
        <f>IF(W34=0,0,W34/K34)</f>
        <v>0.99999868101893929</v>
      </c>
      <c r="BA34" s="8"/>
      <c r="BB34" s="8"/>
    </row>
    <row r="35" spans="1:54" ht="15.75" thickBot="1">
      <c r="A35" s="561" t="s">
        <v>613</v>
      </c>
      <c r="B35" s="562"/>
      <c r="C35" s="562"/>
      <c r="D35" s="562"/>
      <c r="E35" s="562"/>
      <c r="F35" s="562"/>
      <c r="G35" s="562"/>
      <c r="H35" s="562"/>
      <c r="I35" s="562"/>
      <c r="J35" s="562"/>
      <c r="K35" s="562"/>
      <c r="L35" s="562"/>
      <c r="M35" s="562"/>
      <c r="N35" s="562"/>
      <c r="O35" s="562"/>
      <c r="P35" s="562"/>
      <c r="Q35" s="562"/>
      <c r="R35" s="562"/>
      <c r="S35" s="562"/>
      <c r="T35" s="562"/>
      <c r="U35" s="562"/>
      <c r="V35" s="562"/>
      <c r="W35" s="562"/>
      <c r="X35" s="563"/>
      <c r="Y35" s="564"/>
      <c r="BA35" s="8"/>
      <c r="BB35" s="8"/>
    </row>
    <row r="36" spans="1:54" ht="17.25" thickTop="1" thickBot="1">
      <c r="A36" s="565"/>
      <c r="B36" s="566"/>
      <c r="C36" s="567"/>
      <c r="D36" s="568"/>
      <c r="E36" s="568"/>
      <c r="F36" s="568"/>
      <c r="G36" s="568"/>
      <c r="H36" s="568"/>
      <c r="I36" s="568"/>
      <c r="J36" s="568"/>
      <c r="K36" s="568"/>
      <c r="L36" s="568"/>
      <c r="M36" s="568"/>
      <c r="N36" s="568"/>
      <c r="O36" s="568"/>
      <c r="P36" s="568"/>
      <c r="Q36" s="568"/>
      <c r="R36" s="568"/>
      <c r="S36" s="568"/>
      <c r="T36" s="568"/>
      <c r="U36" s="568"/>
      <c r="V36" s="568"/>
      <c r="W36" s="568"/>
      <c r="X36" s="568"/>
      <c r="Y36" s="569"/>
      <c r="BA36" s="8"/>
      <c r="BB36" s="8"/>
    </row>
    <row r="37" spans="1:54" ht="16.5" thickBot="1">
      <c r="A37" s="570"/>
      <c r="B37" s="571"/>
      <c r="C37" s="572"/>
      <c r="D37" s="573"/>
      <c r="E37" s="573"/>
      <c r="F37" s="573"/>
      <c r="G37" s="573"/>
      <c r="H37" s="573"/>
      <c r="I37" s="573"/>
      <c r="J37" s="573"/>
      <c r="K37" s="573"/>
      <c r="L37" s="573"/>
      <c r="M37" s="573"/>
      <c r="N37" s="573"/>
      <c r="O37" s="573"/>
      <c r="P37" s="573"/>
      <c r="Q37" s="573"/>
      <c r="R37" s="573"/>
      <c r="S37" s="573"/>
      <c r="T37" s="573"/>
      <c r="U37" s="573"/>
      <c r="V37" s="573"/>
      <c r="W37" s="573"/>
      <c r="X37" s="573"/>
      <c r="Y37" s="574"/>
      <c r="BA37" s="8"/>
      <c r="BB37" s="8"/>
    </row>
    <row r="38" spans="1:54" ht="15.75" thickTop="1">
      <c r="BA38" s="8"/>
      <c r="BB38" s="8"/>
    </row>
    <row r="39" spans="1:54">
      <c r="C39" s="89"/>
      <c r="BA39" s="8"/>
      <c r="BB39" s="8"/>
    </row>
    <row r="40" spans="1:54">
      <c r="BA40" s="8"/>
      <c r="BB40" s="8"/>
    </row>
    <row r="41" spans="1:54">
      <c r="C41" s="89"/>
      <c r="BA41" s="8"/>
      <c r="BB41" s="8"/>
    </row>
    <row r="42" spans="1:54">
      <c r="BA42" s="8"/>
      <c r="BB42" s="8"/>
    </row>
    <row r="43" spans="1:54">
      <c r="BA43" s="8"/>
      <c r="BB43" s="8"/>
    </row>
    <row r="44" spans="1:54">
      <c r="BA44" s="8"/>
      <c r="BB44" s="8"/>
    </row>
    <row r="45" spans="1:54">
      <c r="BA45" s="8"/>
      <c r="BB45" s="8"/>
    </row>
    <row r="46" spans="1:54">
      <c r="BA46" s="8"/>
      <c r="BB46" s="8"/>
    </row>
    <row r="47" spans="1:54">
      <c r="BA47" s="8"/>
      <c r="BB47" s="8"/>
    </row>
    <row r="48" spans="1:54">
      <c r="BA48" s="8"/>
      <c r="BB48" s="8"/>
    </row>
    <row r="49" spans="53:54">
      <c r="BA49" s="8"/>
      <c r="BB49" s="8"/>
    </row>
    <row r="50" spans="53:54">
      <c r="BA50" s="8"/>
      <c r="BB50" s="8"/>
    </row>
    <row r="51" spans="53:54">
      <c r="BA51" s="8"/>
      <c r="BB51" s="8"/>
    </row>
    <row r="52" spans="53:54">
      <c r="BA52" s="8"/>
      <c r="BB52" s="8"/>
    </row>
    <row r="53" spans="53:54">
      <c r="BA53" s="8"/>
      <c r="BB53" s="8"/>
    </row>
    <row r="54" spans="53:54">
      <c r="BA54" s="8"/>
      <c r="BB54" s="8"/>
    </row>
    <row r="55" spans="53:54">
      <c r="BA55" s="8"/>
      <c r="BB55" s="8"/>
    </row>
    <row r="56" spans="53:54">
      <c r="BA56" s="8"/>
      <c r="BB56" s="8"/>
    </row>
    <row r="57" spans="53:54">
      <c r="BA57" s="8"/>
      <c r="BB57" s="8"/>
    </row>
    <row r="58" spans="53:54">
      <c r="BA58" s="8"/>
      <c r="BB58" s="8"/>
    </row>
    <row r="59" spans="53:54">
      <c r="BA59" s="8"/>
      <c r="BB59" s="8"/>
    </row>
    <row r="60" spans="53:54">
      <c r="BA60" s="8"/>
      <c r="BB60" s="8"/>
    </row>
    <row r="61" spans="53:54">
      <c r="BA61" s="8"/>
      <c r="BB61" s="8"/>
    </row>
    <row r="62" spans="53:54">
      <c r="BA62" s="8"/>
      <c r="BB62" s="8"/>
    </row>
    <row r="63" spans="53:54">
      <c r="BA63" s="8"/>
      <c r="BB63" s="8"/>
    </row>
    <row r="64" spans="53:54">
      <c r="BA64" s="8"/>
      <c r="BB64" s="8"/>
    </row>
    <row r="65" spans="53:54">
      <c r="BA65" s="8"/>
      <c r="BB65" s="8"/>
    </row>
    <row r="66" spans="53:54">
      <c r="BA66" s="8"/>
      <c r="BB66" s="8"/>
    </row>
    <row r="67" spans="53:54">
      <c r="BA67" s="8"/>
      <c r="BB67" s="8"/>
    </row>
    <row r="68" spans="53:54">
      <c r="BA68" s="8"/>
      <c r="BB68" s="8"/>
    </row>
    <row r="69" spans="53:54">
      <c r="BA69" s="8"/>
      <c r="BB69" s="8"/>
    </row>
    <row r="70" spans="53:54">
      <c r="BA70" s="8"/>
      <c r="BB70" s="8"/>
    </row>
    <row r="71" spans="53:54">
      <c r="BA71" s="8"/>
      <c r="BB71" s="8"/>
    </row>
    <row r="72" spans="53:54">
      <c r="BA72" s="8"/>
      <c r="BB72" s="8"/>
    </row>
    <row r="73" spans="53:54">
      <c r="BA73" s="8"/>
      <c r="BB73" s="8"/>
    </row>
    <row r="74" spans="53:54">
      <c r="BA74" s="8"/>
      <c r="BB74" s="8"/>
    </row>
    <row r="75" spans="53:54">
      <c r="BA75" s="8"/>
      <c r="BB75" s="8"/>
    </row>
    <row r="76" spans="53:54">
      <c r="BA76" s="8"/>
      <c r="BB76" s="8"/>
    </row>
    <row r="77" spans="53:54">
      <c r="BA77" s="8"/>
      <c r="BB77" s="8"/>
    </row>
    <row r="78" spans="53:54">
      <c r="BA78" s="8"/>
      <c r="BB78" s="8"/>
    </row>
    <row r="79" spans="53:54">
      <c r="BA79" s="8"/>
      <c r="BB79" s="8"/>
    </row>
    <row r="80" spans="53:54">
      <c r="BA80" s="8"/>
      <c r="BB80" s="8"/>
    </row>
    <row r="81" spans="53:54">
      <c r="BA81" s="8"/>
      <c r="BB81" s="8"/>
    </row>
    <row r="82" spans="53:54">
      <c r="BA82" s="8"/>
      <c r="BB82" s="8"/>
    </row>
    <row r="83" spans="53:54">
      <c r="BA83" s="8"/>
      <c r="BB83" s="8"/>
    </row>
    <row r="84" spans="53:54">
      <c r="BA84" s="8"/>
      <c r="BB84" s="8"/>
    </row>
    <row r="85" spans="53:54">
      <c r="BA85" s="8"/>
      <c r="BB85" s="8"/>
    </row>
    <row r="86" spans="53:54">
      <c r="BA86" s="8"/>
      <c r="BB86" s="8"/>
    </row>
    <row r="87" spans="53:54">
      <c r="BA87" s="8"/>
      <c r="BB87" s="8"/>
    </row>
    <row r="88" spans="53:54">
      <c r="BA88" s="8"/>
      <c r="BB88" s="8"/>
    </row>
    <row r="89" spans="53:54">
      <c r="BA89" s="8"/>
      <c r="BB89" s="8"/>
    </row>
    <row r="90" spans="53:54">
      <c r="BA90" s="8"/>
      <c r="BB90" s="8"/>
    </row>
    <row r="91" spans="53:54">
      <c r="BA91" s="8"/>
      <c r="BB91" s="8"/>
    </row>
    <row r="92" spans="53:54">
      <c r="BA92" s="8"/>
      <c r="BB92" s="8"/>
    </row>
    <row r="93" spans="53:54">
      <c r="BA93" s="8"/>
      <c r="BB93" s="8"/>
    </row>
    <row r="94" spans="53:54">
      <c r="BA94" s="8"/>
      <c r="BB94" s="8"/>
    </row>
    <row r="95" spans="53:54">
      <c r="BA95" s="8"/>
      <c r="BB95" s="8"/>
    </row>
    <row r="96" spans="53:54">
      <c r="BA96" s="8"/>
      <c r="BB96" s="8"/>
    </row>
    <row r="97" spans="53:54">
      <c r="BA97" s="8"/>
      <c r="BB97" s="8"/>
    </row>
    <row r="98" spans="53:54">
      <c r="BA98" s="8"/>
      <c r="BB98" s="8"/>
    </row>
    <row r="99" spans="53:54">
      <c r="BA99" s="8"/>
      <c r="BB99" s="8"/>
    </row>
    <row r="100" spans="53:54">
      <c r="BA100" s="8"/>
      <c r="BB100" s="8"/>
    </row>
    <row r="101" spans="53:54">
      <c r="BA101" s="8"/>
      <c r="BB101" s="8"/>
    </row>
    <row r="102" spans="53:54">
      <c r="BA102" s="8"/>
      <c r="BB102" s="8"/>
    </row>
    <row r="103" spans="53:54">
      <c r="BA103" s="8"/>
      <c r="BB103" s="8"/>
    </row>
    <row r="104" spans="53:54">
      <c r="BA104" s="8"/>
      <c r="BB104" s="8"/>
    </row>
    <row r="105" spans="53:54">
      <c r="BA105" s="8"/>
      <c r="BB105" s="8"/>
    </row>
    <row r="106" spans="53:54">
      <c r="BA106" s="8"/>
      <c r="BB106" s="8"/>
    </row>
    <row r="107" spans="53:54">
      <c r="BA107" s="8"/>
      <c r="BB107" s="8"/>
    </row>
    <row r="108" spans="53:54">
      <c r="BA108" s="8"/>
      <c r="BB108" s="8"/>
    </row>
    <row r="109" spans="53:54">
      <c r="BA109" s="8"/>
      <c r="BB109" s="8"/>
    </row>
    <row r="110" spans="53:54">
      <c r="BA110" s="8"/>
      <c r="BB110" s="8"/>
    </row>
    <row r="111" spans="53:54">
      <c r="BA111" s="8"/>
      <c r="BB111" s="8"/>
    </row>
    <row r="112" spans="53:54">
      <c r="BA112" s="8"/>
      <c r="BB112" s="8"/>
    </row>
    <row r="113" spans="53:54">
      <c r="BA113" s="8"/>
      <c r="BB113" s="8"/>
    </row>
    <row r="114" spans="53:54">
      <c r="BA114" s="8"/>
      <c r="BB114" s="8"/>
    </row>
    <row r="115" spans="53:54">
      <c r="BA115" s="8"/>
      <c r="BB115" s="8"/>
    </row>
    <row r="116" spans="53:54">
      <c r="BA116" s="8"/>
      <c r="BB116" s="8"/>
    </row>
    <row r="117" spans="53:54">
      <c r="BA117" s="8"/>
      <c r="BB117" s="8"/>
    </row>
    <row r="118" spans="53:54">
      <c r="BA118" s="8"/>
      <c r="BB118" s="8"/>
    </row>
    <row r="119" spans="53:54">
      <c r="BA119" s="8"/>
      <c r="BB119" s="8"/>
    </row>
    <row r="120" spans="53:54">
      <c r="BA120" s="8"/>
      <c r="BB120" s="8"/>
    </row>
    <row r="121" spans="53:54">
      <c r="BA121" s="8"/>
      <c r="BB121" s="8"/>
    </row>
    <row r="122" spans="53:54">
      <c r="BA122" s="8"/>
      <c r="BB122" s="8"/>
    </row>
    <row r="123" spans="53:54">
      <c r="BA123" s="8"/>
      <c r="BB123" s="8"/>
    </row>
    <row r="124" spans="53:54">
      <c r="BA124" s="8"/>
      <c r="BB124" s="8"/>
    </row>
    <row r="125" spans="53:54">
      <c r="BA125" s="8"/>
      <c r="BB125" s="8"/>
    </row>
    <row r="126" spans="53:54">
      <c r="BA126" s="8"/>
      <c r="BB126" s="8"/>
    </row>
    <row r="127" spans="53:54">
      <c r="BA127" s="8"/>
      <c r="BB127" s="8"/>
    </row>
    <row r="996" spans="53:69" ht="15.75" thickBot="1">
      <c r="BA996" s="90" t="s">
        <v>614</v>
      </c>
      <c r="BB996" s="13" t="s">
        <v>615</v>
      </c>
      <c r="BC996" s="575" t="s">
        <v>616</v>
      </c>
      <c r="BD996" s="575"/>
      <c r="BE996" s="575"/>
      <c r="BF996" s="575"/>
      <c r="BG996" s="91" t="s">
        <v>617</v>
      </c>
      <c r="BH996" s="91" t="s">
        <v>618</v>
      </c>
      <c r="BI996" s="263" t="s">
        <v>619</v>
      </c>
      <c r="BJ996" s="7" t="s">
        <v>620</v>
      </c>
      <c r="BK996" s="92" t="s">
        <v>621</v>
      </c>
      <c r="BL996" s="92" t="s">
        <v>34</v>
      </c>
      <c r="BM996" s="92" t="s">
        <v>35</v>
      </c>
      <c r="BN996" s="93" t="s">
        <v>622</v>
      </c>
      <c r="BO996" s="94" t="s">
        <v>623</v>
      </c>
      <c r="BP996" s="14" t="s">
        <v>44</v>
      </c>
      <c r="BQ996" s="14"/>
    </row>
    <row r="997" spans="53:69" ht="15.75">
      <c r="BA997" s="90" t="str">
        <f t="shared" ref="BA997:BA1039" si="0">MID(BB997,1,4)</f>
        <v>E011</v>
      </c>
      <c r="BB997" s="95" t="s">
        <v>45</v>
      </c>
      <c r="BC997" s="96" t="s">
        <v>624</v>
      </c>
      <c r="BD997" s="97" t="s">
        <v>625</v>
      </c>
      <c r="BE997" s="98" t="s">
        <v>626</v>
      </c>
      <c r="BF997" s="99" t="s">
        <v>4</v>
      </c>
      <c r="BG997" s="7" t="s">
        <v>37</v>
      </c>
      <c r="BH997" s="9" t="s">
        <v>38</v>
      </c>
      <c r="BI997" s="7" t="s">
        <v>36</v>
      </c>
      <c r="BJ997" s="100" t="s">
        <v>627</v>
      </c>
      <c r="BK997" s="7" t="s">
        <v>10</v>
      </c>
      <c r="BN997" s="295" t="s">
        <v>628</v>
      </c>
      <c r="BO997" s="101" t="s">
        <v>629</v>
      </c>
      <c r="BP997" s="4" t="s">
        <v>56</v>
      </c>
      <c r="BQ997" s="102"/>
    </row>
    <row r="998" spans="53:69" ht="15.75">
      <c r="BA998" s="90" t="str">
        <f t="shared" si="0"/>
        <v>E012</v>
      </c>
      <c r="BB998" s="103" t="s">
        <v>58</v>
      </c>
      <c r="BC998" s="556" t="s">
        <v>630</v>
      </c>
      <c r="BD998" s="557" t="s">
        <v>631</v>
      </c>
      <c r="BE998" s="104" t="s">
        <v>632</v>
      </c>
      <c r="BF998" s="295"/>
      <c r="BG998" s="7" t="s">
        <v>50</v>
      </c>
      <c r="BH998" s="9" t="s">
        <v>51</v>
      </c>
      <c r="BI998" s="7" t="s">
        <v>43</v>
      </c>
      <c r="BJ998" s="100" t="s">
        <v>563</v>
      </c>
      <c r="BK998" s="7" t="s">
        <v>46</v>
      </c>
      <c r="BL998" s="11" t="s">
        <v>47</v>
      </c>
      <c r="BM998" s="7" t="s">
        <v>48</v>
      </c>
      <c r="BN998" s="295" t="s">
        <v>633</v>
      </c>
      <c r="BO998" s="105" t="s">
        <v>634</v>
      </c>
      <c r="BP998" s="4" t="s">
        <v>67</v>
      </c>
      <c r="BQ998" s="102"/>
    </row>
    <row r="999" spans="53:69" ht="15.75">
      <c r="BA999" s="90" t="str">
        <f t="shared" si="0"/>
        <v>E013</v>
      </c>
      <c r="BB999" s="103" t="s">
        <v>69</v>
      </c>
      <c r="BC999" s="556"/>
      <c r="BD999" s="557"/>
      <c r="BE999" s="104" t="s">
        <v>635</v>
      </c>
      <c r="BF999" s="295"/>
      <c r="BG999" s="7" t="s">
        <v>62</v>
      </c>
      <c r="BH999" s="9" t="s">
        <v>63</v>
      </c>
      <c r="BI999" s="7" t="s">
        <v>55</v>
      </c>
      <c r="BJ999" s="100" t="s">
        <v>636</v>
      </c>
      <c r="BK999" s="7" t="s">
        <v>59</v>
      </c>
      <c r="BL999" s="7" t="s">
        <v>60</v>
      </c>
      <c r="BM999" s="7" t="s">
        <v>61</v>
      </c>
      <c r="BN999" s="295" t="s">
        <v>637</v>
      </c>
      <c r="BO999" s="106" t="s">
        <v>638</v>
      </c>
      <c r="BP999" s="4" t="s">
        <v>76</v>
      </c>
      <c r="BQ999" s="107"/>
    </row>
    <row r="1000" spans="53:69" ht="30">
      <c r="BA1000" s="90" t="str">
        <f t="shared" si="0"/>
        <v>E015</v>
      </c>
      <c r="BB1000" s="108" t="s">
        <v>86</v>
      </c>
      <c r="BC1000" s="556" t="s">
        <v>639</v>
      </c>
      <c r="BD1000" s="557" t="s">
        <v>640</v>
      </c>
      <c r="BE1000" s="109" t="s">
        <v>641</v>
      </c>
      <c r="BF1000" s="558"/>
      <c r="BG1000" s="7" t="s">
        <v>72</v>
      </c>
      <c r="BH1000" s="9" t="s">
        <v>73</v>
      </c>
      <c r="BI1000" s="7" t="s">
        <v>66</v>
      </c>
      <c r="BJ1000" s="100" t="s">
        <v>68</v>
      </c>
      <c r="BK1000" s="7" t="s">
        <v>70</v>
      </c>
      <c r="BL1000" s="7" t="s">
        <v>12</v>
      </c>
      <c r="BM1000" s="7" t="s">
        <v>71</v>
      </c>
      <c r="BN1000" s="295" t="s">
        <v>642</v>
      </c>
      <c r="BO1000" s="101" t="s">
        <v>274</v>
      </c>
      <c r="BP1000" s="4" t="s">
        <v>643</v>
      </c>
      <c r="BQ1000" s="107"/>
    </row>
    <row r="1001" spans="53:69" ht="30">
      <c r="BA1001" s="90" t="str">
        <f t="shared" si="0"/>
        <v>E021</v>
      </c>
      <c r="BB1001" s="103" t="s">
        <v>94</v>
      </c>
      <c r="BC1001" s="556"/>
      <c r="BD1001" s="557"/>
      <c r="BE1001" s="110" t="s">
        <v>644</v>
      </c>
      <c r="BF1001" s="558"/>
      <c r="BG1001" s="7" t="s">
        <v>15</v>
      </c>
      <c r="BH1001" s="9" t="s">
        <v>81</v>
      </c>
      <c r="BI1001" s="7" t="s">
        <v>75</v>
      </c>
      <c r="BJ1001" s="100" t="s">
        <v>77</v>
      </c>
      <c r="BL1001" s="7" t="s">
        <v>79</v>
      </c>
      <c r="BM1001" s="7" t="s">
        <v>80</v>
      </c>
      <c r="BN1001" s="295" t="s">
        <v>645</v>
      </c>
      <c r="BO1001" s="105" t="s">
        <v>646</v>
      </c>
      <c r="BP1001" s="4" t="s">
        <v>92</v>
      </c>
      <c r="BQ1001" s="111"/>
    </row>
    <row r="1002" spans="53:69" ht="30">
      <c r="BA1002" s="90" t="str">
        <f t="shared" si="0"/>
        <v>E031</v>
      </c>
      <c r="BB1002" s="1" t="s">
        <v>101</v>
      </c>
      <c r="BC1002" s="556"/>
      <c r="BD1002" s="557"/>
      <c r="BE1002" s="110" t="s">
        <v>647</v>
      </c>
      <c r="BF1002" s="558"/>
      <c r="BG1002" s="8"/>
      <c r="BH1002" s="9" t="s">
        <v>89</v>
      </c>
      <c r="BI1002" s="7" t="s">
        <v>84</v>
      </c>
      <c r="BJ1002" s="100" t="s">
        <v>85</v>
      </c>
      <c r="BL1002" s="7" t="s">
        <v>87</v>
      </c>
      <c r="BM1002" s="7" t="s">
        <v>88</v>
      </c>
      <c r="BN1002" s="295" t="s">
        <v>648</v>
      </c>
      <c r="BO1002" s="106" t="s">
        <v>5</v>
      </c>
      <c r="BP1002" s="4" t="s">
        <v>234</v>
      </c>
      <c r="BQ1002" s="111"/>
    </row>
    <row r="1003" spans="53:69" ht="15.75">
      <c r="BA1003" s="90" t="str">
        <f t="shared" si="0"/>
        <v>S034</v>
      </c>
      <c r="BB1003" s="1" t="s">
        <v>649</v>
      </c>
      <c r="BC1003" s="556"/>
      <c r="BD1003" s="557"/>
      <c r="BE1003" s="112" t="s">
        <v>650</v>
      </c>
      <c r="BF1003" s="558"/>
      <c r="BG1003" s="8"/>
      <c r="BH1003" s="9" t="s">
        <v>97</v>
      </c>
      <c r="BI1003" s="7" t="s">
        <v>91</v>
      </c>
      <c r="BJ1003" s="100" t="s">
        <v>93</v>
      </c>
      <c r="BL1003" s="7" t="s">
        <v>95</v>
      </c>
      <c r="BM1003" s="7" t="s">
        <v>96</v>
      </c>
      <c r="BN1003" s="295" t="s">
        <v>651</v>
      </c>
      <c r="BO1003" s="101"/>
      <c r="BP1003" s="4" t="s">
        <v>240</v>
      </c>
      <c r="BQ1003" s="111"/>
    </row>
    <row r="1004" spans="53:69">
      <c r="BA1004" s="90" t="str">
        <f t="shared" si="0"/>
        <v>E035</v>
      </c>
      <c r="BB1004" s="113" t="s">
        <v>652</v>
      </c>
      <c r="BC1004" s="559" t="s">
        <v>653</v>
      </c>
      <c r="BD1004" s="560" t="s">
        <v>654</v>
      </c>
      <c r="BE1004" s="114" t="s">
        <v>655</v>
      </c>
      <c r="BF1004" s="295"/>
      <c r="BG1004" s="8"/>
      <c r="BH1004" s="7" t="s">
        <v>104</v>
      </c>
      <c r="BI1004" s="7" t="s">
        <v>99</v>
      </c>
      <c r="BJ1004" s="100" t="s">
        <v>100</v>
      </c>
      <c r="BL1004" s="7" t="s">
        <v>102</v>
      </c>
      <c r="BM1004" s="7" t="s">
        <v>103</v>
      </c>
      <c r="BN1004" s="295" t="s">
        <v>656</v>
      </c>
      <c r="BO1004" s="106"/>
      <c r="BP1004" s="4" t="s">
        <v>109</v>
      </c>
      <c r="BQ1004" s="111"/>
    </row>
    <row r="1005" spans="53:69">
      <c r="BA1005" s="90" t="str">
        <f t="shared" si="0"/>
        <v>E036</v>
      </c>
      <c r="BB1005" s="115" t="s">
        <v>657</v>
      </c>
      <c r="BC1005" s="559"/>
      <c r="BD1005" s="560"/>
      <c r="BE1005" s="114" t="s">
        <v>658</v>
      </c>
      <c r="BF1005" s="295"/>
      <c r="BG1005" s="8"/>
      <c r="BH1005" s="7" t="s">
        <v>107</v>
      </c>
      <c r="BI1005" s="7" t="s">
        <v>105</v>
      </c>
      <c r="BJ1005" s="100" t="s">
        <v>659</v>
      </c>
      <c r="BL1005" s="7" t="s">
        <v>106</v>
      </c>
      <c r="BM1005" s="7" t="s">
        <v>14</v>
      </c>
      <c r="BN1005" s="295" t="s">
        <v>660</v>
      </c>
      <c r="BO1005" s="105"/>
      <c r="BP1005" s="4" t="s">
        <v>301</v>
      </c>
      <c r="BQ1005" s="111"/>
    </row>
    <row r="1006" spans="53:69" ht="15.75">
      <c r="BA1006" s="90" t="str">
        <f t="shared" si="0"/>
        <v>F037</v>
      </c>
      <c r="BB1006" s="115" t="s">
        <v>661</v>
      </c>
      <c r="BC1006" s="559"/>
      <c r="BD1006" s="560"/>
      <c r="BE1006" s="116" t="s">
        <v>662</v>
      </c>
      <c r="BF1006" s="295"/>
      <c r="BG1006" s="8"/>
      <c r="BH1006" s="7" t="s">
        <v>113</v>
      </c>
      <c r="BI1006" s="7" t="s">
        <v>108</v>
      </c>
      <c r="BJ1006" s="100" t="s">
        <v>110</v>
      </c>
      <c r="BL1006" s="7" t="s">
        <v>111</v>
      </c>
      <c r="BM1006" s="7" t="s">
        <v>112</v>
      </c>
      <c r="BN1006" s="295" t="s">
        <v>663</v>
      </c>
      <c r="BO1006" s="106"/>
      <c r="BP1006" s="4" t="s">
        <v>309</v>
      </c>
      <c r="BQ1006" s="111"/>
    </row>
    <row r="1007" spans="53:69" ht="15.75">
      <c r="BA1007" s="90" t="str">
        <f t="shared" si="0"/>
        <v>PA17</v>
      </c>
      <c r="BB1007" s="117" t="s">
        <v>275</v>
      </c>
      <c r="BC1007" s="559"/>
      <c r="BD1007" s="560"/>
      <c r="BE1007" s="112" t="s">
        <v>664</v>
      </c>
      <c r="BF1007" s="295"/>
      <c r="BG1007" s="8"/>
      <c r="BH1007" s="7" t="s">
        <v>118</v>
      </c>
      <c r="BI1007" s="7" t="s">
        <v>114</v>
      </c>
      <c r="BJ1007" s="100" t="s">
        <v>665</v>
      </c>
      <c r="BL1007" s="7" t="s">
        <v>116</v>
      </c>
      <c r="BM1007" s="7" t="s">
        <v>117</v>
      </c>
      <c r="BN1007" s="295" t="s">
        <v>666</v>
      </c>
      <c r="BO1007" s="106"/>
      <c r="BP1007" s="4" t="s">
        <v>8</v>
      </c>
      <c r="BQ1007" s="111"/>
    </row>
    <row r="1008" spans="53:69" ht="15.75">
      <c r="BA1008" s="90" t="str">
        <f t="shared" si="0"/>
        <v>P123</v>
      </c>
      <c r="BB1008" s="1" t="s">
        <v>289</v>
      </c>
      <c r="BC1008" s="559"/>
      <c r="BD1008" s="560"/>
      <c r="BE1008" s="112" t="s">
        <v>667</v>
      </c>
      <c r="BF1008" s="295"/>
      <c r="BG1008" s="8"/>
      <c r="BH1008" s="7" t="s">
        <v>123</v>
      </c>
      <c r="BI1008" s="7" t="s">
        <v>119</v>
      </c>
      <c r="BJ1008" s="100" t="s">
        <v>125</v>
      </c>
      <c r="BL1008" s="7" t="s">
        <v>121</v>
      </c>
      <c r="BM1008" s="7" t="s">
        <v>122</v>
      </c>
      <c r="BN1008" s="295" t="s">
        <v>668</v>
      </c>
      <c r="BO1008" s="106"/>
      <c r="BP1008" s="4" t="s">
        <v>130</v>
      </c>
      <c r="BQ1008" s="118"/>
    </row>
    <row r="1009" spans="53:69" ht="15.75">
      <c r="BA1009" s="90" t="str">
        <f t="shared" si="0"/>
        <v>E043</v>
      </c>
      <c r="BB1009" s="119" t="s">
        <v>669</v>
      </c>
      <c r="BC1009" s="559"/>
      <c r="BD1009" s="560"/>
      <c r="BE1009" s="112" t="s">
        <v>670</v>
      </c>
      <c r="BF1009" s="295"/>
      <c r="BG1009" s="8"/>
      <c r="BH1009" s="7" t="s">
        <v>128</v>
      </c>
      <c r="BI1009" s="7" t="s">
        <v>124</v>
      </c>
      <c r="BJ1009" s="100" t="s">
        <v>120</v>
      </c>
      <c r="BL1009" s="7" t="s">
        <v>126</v>
      </c>
      <c r="BM1009" s="7" t="s">
        <v>127</v>
      </c>
      <c r="BN1009" s="295" t="s">
        <v>671</v>
      </c>
      <c r="BO1009" s="120"/>
      <c r="BP1009" s="111"/>
      <c r="BQ1009" s="118"/>
    </row>
    <row r="1010" spans="53:69" ht="31.5">
      <c r="BA1010" s="90" t="str">
        <f t="shared" si="0"/>
        <v>E044</v>
      </c>
      <c r="BB1010" s="119" t="s">
        <v>672</v>
      </c>
      <c r="BC1010" s="559"/>
      <c r="BD1010" s="560"/>
      <c r="BE1010" s="112" t="s">
        <v>673</v>
      </c>
      <c r="BF1010" s="295"/>
      <c r="BG1010" s="8"/>
      <c r="BH1010" s="7" t="s">
        <v>135</v>
      </c>
      <c r="BI1010" s="7" t="s">
        <v>129</v>
      </c>
      <c r="BJ1010" s="100" t="s">
        <v>131</v>
      </c>
      <c r="BL1010" s="7" t="s">
        <v>133</v>
      </c>
      <c r="BM1010" s="7" t="s">
        <v>134</v>
      </c>
      <c r="BN1010" s="295" t="s">
        <v>674</v>
      </c>
      <c r="BO1010" s="101"/>
      <c r="BP1010" s="121"/>
      <c r="BQ1010" s="122"/>
    </row>
    <row r="1011" spans="53:69" ht="15.75">
      <c r="BA1011" s="90" t="str">
        <f t="shared" si="0"/>
        <v>E045</v>
      </c>
      <c r="BB1011" s="119" t="s">
        <v>675</v>
      </c>
      <c r="BC1011" s="559"/>
      <c r="BD1011" s="560"/>
      <c r="BE1011" s="112" t="s">
        <v>676</v>
      </c>
      <c r="BF1011" s="295"/>
      <c r="BG1011" s="8"/>
      <c r="BH1011" s="7" t="s">
        <v>139</v>
      </c>
      <c r="BI1011" s="7" t="s">
        <v>136</v>
      </c>
      <c r="BJ1011" s="100" t="s">
        <v>141</v>
      </c>
      <c r="BL1011" s="7" t="s">
        <v>137</v>
      </c>
      <c r="BM1011" s="7" t="s">
        <v>138</v>
      </c>
      <c r="BN1011" s="295" t="s">
        <v>677</v>
      </c>
      <c r="BO1011" s="106"/>
      <c r="BP1011" s="123"/>
      <c r="BQ1011" s="122"/>
    </row>
    <row r="1012" spans="53:69" ht="31.5">
      <c r="BA1012" s="90" t="str">
        <f t="shared" si="0"/>
        <v>PA07</v>
      </c>
      <c r="BB1012" s="1" t="s">
        <v>302</v>
      </c>
      <c r="BC1012" s="559"/>
      <c r="BD1012" s="560"/>
      <c r="BE1012" s="112" t="s">
        <v>678</v>
      </c>
      <c r="BF1012" s="295"/>
      <c r="BG1012" s="8"/>
      <c r="BH1012" s="7" t="s">
        <v>144</v>
      </c>
      <c r="BI1012" s="7" t="s">
        <v>140</v>
      </c>
      <c r="BJ1012" s="100" t="s">
        <v>409</v>
      </c>
      <c r="BL1012" s="7" t="s">
        <v>142</v>
      </c>
      <c r="BM1012" s="7" t="s">
        <v>143</v>
      </c>
      <c r="BN1012" s="295" t="s">
        <v>679</v>
      </c>
      <c r="BO1012" s="101"/>
      <c r="BP1012" s="124"/>
      <c r="BQ1012" s="122"/>
    </row>
    <row r="1013" spans="53:69" ht="15.75">
      <c r="BA1013" s="90" t="str">
        <f t="shared" si="0"/>
        <v>E061</v>
      </c>
      <c r="BB1013" s="125" t="s">
        <v>158</v>
      </c>
      <c r="BC1013" s="126" t="s">
        <v>680</v>
      </c>
      <c r="BD1013" s="127" t="s">
        <v>627</v>
      </c>
      <c r="BE1013" s="128" t="s">
        <v>681</v>
      </c>
      <c r="BF1013" s="115" t="s">
        <v>682</v>
      </c>
      <c r="BG1013" s="129"/>
      <c r="BH1013" s="10" t="s">
        <v>150</v>
      </c>
      <c r="BI1013" s="7" t="s">
        <v>145</v>
      </c>
      <c r="BJ1013" s="100" t="s">
        <v>146</v>
      </c>
      <c r="BL1013" s="7" t="s">
        <v>148</v>
      </c>
      <c r="BM1013" s="7" t="s">
        <v>149</v>
      </c>
      <c r="BN1013" s="295" t="s">
        <v>683</v>
      </c>
      <c r="BO1013" s="106"/>
      <c r="BP1013" s="102"/>
      <c r="BQ1013" s="121"/>
    </row>
    <row r="1014" spans="53:69" ht="15.75">
      <c r="BA1014" s="90" t="str">
        <f t="shared" si="0"/>
        <v>E062</v>
      </c>
      <c r="BB1014" s="125" t="s">
        <v>164</v>
      </c>
      <c r="BC1014" s="126" t="s">
        <v>560</v>
      </c>
      <c r="BD1014" s="127" t="s">
        <v>561</v>
      </c>
      <c r="BE1014" s="128" t="s">
        <v>681</v>
      </c>
      <c r="BF1014" s="115" t="s">
        <v>682</v>
      </c>
      <c r="BG1014" s="129"/>
      <c r="BH1014" s="7" t="s">
        <v>155</v>
      </c>
      <c r="BI1014" s="7" t="s">
        <v>151</v>
      </c>
      <c r="BJ1014" s="100" t="s">
        <v>152</v>
      </c>
      <c r="BL1014" s="7" t="s">
        <v>153</v>
      </c>
      <c r="BM1014" s="7" t="s">
        <v>154</v>
      </c>
      <c r="BN1014" s="295" t="s">
        <v>684</v>
      </c>
      <c r="BO1014" s="130"/>
      <c r="BP1014" s="121"/>
      <c r="BQ1014" s="121"/>
    </row>
    <row r="1015" spans="53:69" ht="15.75">
      <c r="BA1015" s="90" t="str">
        <f t="shared" si="0"/>
        <v>E063</v>
      </c>
      <c r="BB1015" s="125" t="s">
        <v>169</v>
      </c>
      <c r="BC1015" s="126" t="s">
        <v>685</v>
      </c>
      <c r="BD1015" s="127" t="s">
        <v>210</v>
      </c>
      <c r="BE1015" s="128" t="s">
        <v>681</v>
      </c>
      <c r="BF1015" s="115" t="s">
        <v>682</v>
      </c>
      <c r="BG1015" s="129"/>
      <c r="BH1015" s="7" t="s">
        <v>161</v>
      </c>
      <c r="BI1015" s="7" t="s">
        <v>156</v>
      </c>
      <c r="BJ1015" s="100" t="s">
        <v>157</v>
      </c>
      <c r="BL1015" s="7" t="s">
        <v>159</v>
      </c>
      <c r="BM1015" s="7" t="s">
        <v>160</v>
      </c>
      <c r="BN1015" s="295" t="s">
        <v>686</v>
      </c>
      <c r="BO1015" s="131"/>
      <c r="BP1015" s="124"/>
      <c r="BQ1015" s="123"/>
    </row>
    <row r="1016" spans="53:69" ht="15.75">
      <c r="BA1016" s="90" t="str">
        <f t="shared" si="0"/>
        <v>E064</v>
      </c>
      <c r="BB1016" s="125" t="s">
        <v>174</v>
      </c>
      <c r="BC1016" s="126" t="s">
        <v>687</v>
      </c>
      <c r="BD1016" s="127" t="s">
        <v>82</v>
      </c>
      <c r="BE1016" s="128" t="s">
        <v>681</v>
      </c>
      <c r="BF1016" s="115" t="s">
        <v>682</v>
      </c>
      <c r="BG1016" s="129"/>
      <c r="BH1016" s="7" t="s">
        <v>167</v>
      </c>
      <c r="BI1016" s="7" t="s">
        <v>162</v>
      </c>
      <c r="BJ1016" s="132" t="s">
        <v>163</v>
      </c>
      <c r="BL1016" s="7" t="s">
        <v>165</v>
      </c>
      <c r="BM1016" s="7" t="s">
        <v>166</v>
      </c>
      <c r="BN1016" s="295" t="s">
        <v>688</v>
      </c>
      <c r="BO1016" s="133"/>
      <c r="BP1016" s="118"/>
      <c r="BQ1016" s="123"/>
    </row>
    <row r="1017" spans="53:69" ht="30">
      <c r="BA1017" s="90" t="str">
        <f t="shared" si="0"/>
        <v>E065</v>
      </c>
      <c r="BB1017" s="125" t="s">
        <v>179</v>
      </c>
      <c r="BC1017" s="126" t="s">
        <v>689</v>
      </c>
      <c r="BD1017" s="127" t="s">
        <v>220</v>
      </c>
      <c r="BE1017" s="128" t="s">
        <v>681</v>
      </c>
      <c r="BF1017" s="115" t="s">
        <v>682</v>
      </c>
      <c r="BG1017" s="129"/>
      <c r="BH1017" s="10" t="s">
        <v>172</v>
      </c>
      <c r="BI1017" s="7" t="s">
        <v>168</v>
      </c>
      <c r="BJ1017" s="134" t="s">
        <v>690</v>
      </c>
      <c r="BL1017" s="7" t="s">
        <v>170</v>
      </c>
      <c r="BM1017" s="7" t="s">
        <v>171</v>
      </c>
      <c r="BN1017" s="295" t="s">
        <v>691</v>
      </c>
      <c r="BO1017" s="130"/>
      <c r="BP1017" s="135"/>
      <c r="BQ1017" s="121"/>
    </row>
    <row r="1018" spans="53:69" ht="15.75">
      <c r="BA1018" s="90" t="str">
        <f t="shared" si="0"/>
        <v>E066</v>
      </c>
      <c r="BB1018" s="125" t="s">
        <v>184</v>
      </c>
      <c r="BC1018" s="126" t="s">
        <v>692</v>
      </c>
      <c r="BD1018" s="127" t="s">
        <v>693</v>
      </c>
      <c r="BE1018" s="128" t="s">
        <v>681</v>
      </c>
      <c r="BF1018" s="115" t="s">
        <v>682</v>
      </c>
      <c r="BG1018" s="129"/>
      <c r="BH1018" s="7" t="s">
        <v>177</v>
      </c>
      <c r="BI1018" s="7" t="s">
        <v>173</v>
      </c>
      <c r="BL1018" s="7" t="s">
        <v>175</v>
      </c>
      <c r="BM1018" s="7" t="s">
        <v>176</v>
      </c>
      <c r="BN1018" s="295" t="s">
        <v>694</v>
      </c>
      <c r="BO1018" s="136"/>
      <c r="BP1018" s="107"/>
      <c r="BQ1018" s="121"/>
    </row>
    <row r="1019" spans="53:69" ht="15.75">
      <c r="BA1019" s="90" t="str">
        <f t="shared" si="0"/>
        <v>E067</v>
      </c>
      <c r="BB1019" s="125" t="s">
        <v>189</v>
      </c>
      <c r="BC1019" s="137" t="s">
        <v>695</v>
      </c>
      <c r="BD1019" s="127" t="s">
        <v>229</v>
      </c>
      <c r="BE1019" s="128" t="s">
        <v>681</v>
      </c>
      <c r="BF1019" s="115" t="s">
        <v>682</v>
      </c>
      <c r="BG1019" s="129"/>
      <c r="BH1019" s="7" t="s">
        <v>182</v>
      </c>
      <c r="BI1019" s="7" t="s">
        <v>178</v>
      </c>
      <c r="BL1019" s="7" t="s">
        <v>180</v>
      </c>
      <c r="BM1019" s="7" t="s">
        <v>181</v>
      </c>
      <c r="BN1019" s="295" t="s">
        <v>696</v>
      </c>
      <c r="BO1019" s="106"/>
      <c r="BP1019" s="138"/>
      <c r="BQ1019" s="123"/>
    </row>
    <row r="1020" spans="53:69" ht="15.75">
      <c r="BA1020" s="90" t="str">
        <f t="shared" si="0"/>
        <v>E071</v>
      </c>
      <c r="BB1020" s="125" t="s">
        <v>194</v>
      </c>
      <c r="BC1020" s="137" t="s">
        <v>697</v>
      </c>
      <c r="BD1020" s="127" t="s">
        <v>235</v>
      </c>
      <c r="BE1020" s="128" t="s">
        <v>681</v>
      </c>
      <c r="BF1020" s="115" t="s">
        <v>682</v>
      </c>
      <c r="BG1020" s="129"/>
      <c r="BH1020" s="7" t="s">
        <v>187</v>
      </c>
      <c r="BI1020" s="7" t="s">
        <v>183</v>
      </c>
      <c r="BL1020" s="7" t="s">
        <v>185</v>
      </c>
      <c r="BM1020" s="7" t="s">
        <v>186</v>
      </c>
      <c r="BN1020" s="295" t="s">
        <v>698</v>
      </c>
      <c r="BO1020" s="139"/>
      <c r="BP1020" s="138"/>
      <c r="BQ1020" s="123"/>
    </row>
    <row r="1021" spans="53:69" ht="15.75">
      <c r="BA1021" s="90" t="str">
        <f t="shared" si="0"/>
        <v>E072</v>
      </c>
      <c r="BB1021" s="125" t="s">
        <v>200</v>
      </c>
      <c r="BC1021" s="137" t="s">
        <v>699</v>
      </c>
      <c r="BD1021" s="127" t="s">
        <v>700</v>
      </c>
      <c r="BE1021" s="128" t="s">
        <v>681</v>
      </c>
      <c r="BF1021" s="115" t="s">
        <v>682</v>
      </c>
      <c r="BG1021" s="129"/>
      <c r="BH1021" s="7" t="s">
        <v>192</v>
      </c>
      <c r="BI1021" s="7" t="s">
        <v>188</v>
      </c>
      <c r="BL1021" s="7" t="s">
        <v>190</v>
      </c>
      <c r="BM1021" s="7" t="s">
        <v>191</v>
      </c>
      <c r="BN1021" s="295" t="s">
        <v>701</v>
      </c>
      <c r="BO1021" s="140"/>
      <c r="BP1021" s="141"/>
      <c r="BQ1021" s="121"/>
    </row>
    <row r="1022" spans="53:69" ht="15.75">
      <c r="BA1022" s="90" t="str">
        <f t="shared" si="0"/>
        <v>E073</v>
      </c>
      <c r="BB1022" s="125" t="s">
        <v>205</v>
      </c>
      <c r="BC1022" s="137" t="s">
        <v>702</v>
      </c>
      <c r="BD1022" s="127" t="s">
        <v>246</v>
      </c>
      <c r="BE1022" s="128" t="s">
        <v>681</v>
      </c>
      <c r="BF1022" s="115" t="s">
        <v>682</v>
      </c>
      <c r="BG1022" s="129"/>
      <c r="BH1022" s="7" t="s">
        <v>197</v>
      </c>
      <c r="BI1022" s="7" t="s">
        <v>193</v>
      </c>
      <c r="BL1022" s="7" t="s">
        <v>195</v>
      </c>
      <c r="BM1022" s="7" t="s">
        <v>196</v>
      </c>
      <c r="BN1022" s="295" t="s">
        <v>703</v>
      </c>
      <c r="BO1022" s="139"/>
      <c r="BP1022" s="141"/>
      <c r="BQ1022" s="121"/>
    </row>
    <row r="1023" spans="53:69" ht="15.75">
      <c r="BA1023" s="90" t="str">
        <f t="shared" si="0"/>
        <v>E082</v>
      </c>
      <c r="BB1023" s="142" t="s">
        <v>392</v>
      </c>
      <c r="BC1023" s="137" t="s">
        <v>704</v>
      </c>
      <c r="BD1023" s="127" t="s">
        <v>250</v>
      </c>
      <c r="BE1023" s="128" t="s">
        <v>681</v>
      </c>
      <c r="BF1023" s="115" t="s">
        <v>682</v>
      </c>
      <c r="BG1023" s="129"/>
      <c r="BH1023" s="7" t="s">
        <v>203</v>
      </c>
      <c r="BI1023" s="7" t="s">
        <v>198</v>
      </c>
      <c r="BL1023" s="7" t="s">
        <v>201</v>
      </c>
      <c r="BM1023" s="7" t="s">
        <v>202</v>
      </c>
      <c r="BN1023" s="295" t="s">
        <v>705</v>
      </c>
      <c r="BO1023" s="130"/>
      <c r="BP1023" s="141"/>
      <c r="BQ1023" s="124"/>
    </row>
    <row r="1024" spans="53:69" ht="15.75">
      <c r="BA1024" s="90" t="str">
        <f t="shared" si="0"/>
        <v>E083</v>
      </c>
      <c r="BB1024" s="143" t="s">
        <v>221</v>
      </c>
      <c r="BC1024" s="137" t="s">
        <v>706</v>
      </c>
      <c r="BD1024" s="127" t="s">
        <v>707</v>
      </c>
      <c r="BE1024" s="128" t="s">
        <v>681</v>
      </c>
      <c r="BF1024" s="115" t="s">
        <v>682</v>
      </c>
      <c r="BG1024" s="129"/>
      <c r="BH1024" s="7" t="s">
        <v>208</v>
      </c>
      <c r="BI1024" s="7" t="s">
        <v>204</v>
      </c>
      <c r="BL1024" s="7" t="s">
        <v>206</v>
      </c>
      <c r="BM1024" s="7" t="s">
        <v>207</v>
      </c>
      <c r="BN1024" s="295" t="s">
        <v>708</v>
      </c>
      <c r="BO1024" s="130"/>
      <c r="BP1024" s="141"/>
      <c r="BQ1024" s="124"/>
    </row>
    <row r="1025" spans="53:69" ht="30">
      <c r="BA1025" s="90" t="str">
        <f t="shared" si="0"/>
        <v>E085</v>
      </c>
      <c r="BB1025" s="143" t="s">
        <v>709</v>
      </c>
      <c r="BC1025" s="137" t="s">
        <v>710</v>
      </c>
      <c r="BD1025" s="127" t="s">
        <v>125</v>
      </c>
      <c r="BE1025" s="128" t="s">
        <v>681</v>
      </c>
      <c r="BF1025" s="115" t="s">
        <v>682</v>
      </c>
      <c r="BG1025" s="129"/>
      <c r="BH1025" s="7" t="s">
        <v>214</v>
      </c>
      <c r="BI1025" s="7" t="s">
        <v>209</v>
      </c>
      <c r="BL1025" s="7" t="s">
        <v>212</v>
      </c>
      <c r="BM1025" s="7" t="s">
        <v>213</v>
      </c>
      <c r="BN1025" s="295" t="s">
        <v>711</v>
      </c>
      <c r="BO1025" s="130"/>
      <c r="BP1025" s="141"/>
      <c r="BQ1025" s="118"/>
    </row>
    <row r="1026" spans="53:69" ht="15.75">
      <c r="BA1026" s="90" t="str">
        <f t="shared" si="0"/>
        <v>E091</v>
      </c>
      <c r="BB1026" s="143" t="s">
        <v>358</v>
      </c>
      <c r="BC1026" s="137" t="s">
        <v>712</v>
      </c>
      <c r="BD1026" s="127" t="s">
        <v>261</v>
      </c>
      <c r="BE1026" s="128" t="s">
        <v>681</v>
      </c>
      <c r="BF1026" s="115" t="s">
        <v>682</v>
      </c>
      <c r="BG1026" s="129"/>
      <c r="BH1026" s="7" t="s">
        <v>217</v>
      </c>
      <c r="BI1026" s="7" t="s">
        <v>215</v>
      </c>
      <c r="BL1026" s="7" t="s">
        <v>5</v>
      </c>
      <c r="BM1026" s="7" t="s">
        <v>216</v>
      </c>
      <c r="BN1026" s="295" t="s">
        <v>713</v>
      </c>
      <c r="BO1026" s="131"/>
      <c r="BP1026" s="141"/>
      <c r="BQ1026" s="118"/>
    </row>
    <row r="1027" spans="53:69" ht="15.75">
      <c r="BA1027" s="90" t="str">
        <f t="shared" si="0"/>
        <v>E092</v>
      </c>
      <c r="BB1027" s="143" t="s">
        <v>242</v>
      </c>
      <c r="BC1027" s="137" t="s">
        <v>714</v>
      </c>
      <c r="BD1027" s="127" t="s">
        <v>715</v>
      </c>
      <c r="BE1027" s="128" t="s">
        <v>681</v>
      </c>
      <c r="BF1027" s="115" t="s">
        <v>682</v>
      </c>
      <c r="BG1027" s="129"/>
      <c r="BH1027" s="7" t="s">
        <v>223</v>
      </c>
      <c r="BI1027" s="7" t="s">
        <v>218</v>
      </c>
      <c r="BM1027" s="7" t="s">
        <v>222</v>
      </c>
      <c r="BN1027" s="295" t="s">
        <v>716</v>
      </c>
      <c r="BO1027" s="130"/>
      <c r="BP1027" s="138"/>
      <c r="BQ1027" s="135"/>
    </row>
    <row r="1028" spans="53:69" ht="15.75">
      <c r="BA1028" s="90" t="str">
        <f t="shared" si="0"/>
        <v>E101</v>
      </c>
      <c r="BB1028" s="142" t="s">
        <v>394</v>
      </c>
      <c r="BC1028" s="137" t="s">
        <v>717</v>
      </c>
      <c r="BD1028" s="127" t="s">
        <v>269</v>
      </c>
      <c r="BE1028" s="128" t="s">
        <v>681</v>
      </c>
      <c r="BF1028" s="115" t="s">
        <v>682</v>
      </c>
      <c r="BG1028" s="129"/>
      <c r="BH1028" s="7" t="s">
        <v>227</v>
      </c>
      <c r="BI1028" s="7" t="s">
        <v>224</v>
      </c>
      <c r="BM1028" s="7" t="s">
        <v>226</v>
      </c>
      <c r="BN1028" s="295" t="s">
        <v>718</v>
      </c>
      <c r="BO1028" s="130"/>
      <c r="BP1028" s="138"/>
      <c r="BQ1028" s="135"/>
    </row>
    <row r="1029" spans="53:69" ht="15.75">
      <c r="BA1029" s="90" t="str">
        <f t="shared" si="0"/>
        <v>E102</v>
      </c>
      <c r="BB1029" s="142" t="s">
        <v>396</v>
      </c>
      <c r="BC1029" s="137" t="s">
        <v>719</v>
      </c>
      <c r="BD1029" s="127" t="s">
        <v>274</v>
      </c>
      <c r="BE1029" s="128" t="s">
        <v>681</v>
      </c>
      <c r="BF1029" s="115" t="s">
        <v>682</v>
      </c>
      <c r="BG1029" s="129"/>
      <c r="BH1029" s="7" t="s">
        <v>232</v>
      </c>
      <c r="BI1029" s="7" t="s">
        <v>228</v>
      </c>
      <c r="BM1029" s="7" t="s">
        <v>231</v>
      </c>
      <c r="BN1029" s="295" t="s">
        <v>720</v>
      </c>
      <c r="BO1029" s="106"/>
      <c r="BP1029" s="138"/>
      <c r="BQ1029" s="135"/>
    </row>
    <row r="1030" spans="53:69" ht="15.75">
      <c r="BA1030" s="90" t="str">
        <f t="shared" si="0"/>
        <v>E103</v>
      </c>
      <c r="BB1030" s="144" t="s">
        <v>257</v>
      </c>
      <c r="BC1030" s="137" t="s">
        <v>721</v>
      </c>
      <c r="BD1030" s="127" t="s">
        <v>722</v>
      </c>
      <c r="BE1030" s="128" t="s">
        <v>681</v>
      </c>
      <c r="BF1030" s="115" t="s">
        <v>682</v>
      </c>
      <c r="BG1030" s="129"/>
      <c r="BH1030" s="10" t="s">
        <v>238</v>
      </c>
      <c r="BI1030" s="7" t="s">
        <v>233</v>
      </c>
      <c r="BM1030" s="7" t="s">
        <v>237</v>
      </c>
      <c r="BN1030" s="295" t="s">
        <v>723</v>
      </c>
      <c r="BO1030" s="120"/>
      <c r="BP1030" s="138"/>
      <c r="BQ1030" s="107"/>
    </row>
    <row r="1031" spans="53:69" ht="15.75">
      <c r="BA1031" s="90" t="str">
        <f t="shared" si="0"/>
        <v>E104</v>
      </c>
      <c r="BB1031" s="261" t="s">
        <v>398</v>
      </c>
      <c r="BC1031" s="137" t="s">
        <v>724</v>
      </c>
      <c r="BD1031" s="127" t="s">
        <v>725</v>
      </c>
      <c r="BE1031" s="128" t="s">
        <v>681</v>
      </c>
      <c r="BF1031" s="115" t="s">
        <v>682</v>
      </c>
      <c r="BG1031" s="129"/>
      <c r="BH1031" s="7" t="s">
        <v>244</v>
      </c>
      <c r="BI1031" s="7" t="s">
        <v>239</v>
      </c>
      <c r="BM1031" s="7" t="s">
        <v>243</v>
      </c>
      <c r="BN1031" s="295" t="s">
        <v>723</v>
      </c>
      <c r="BO1031" s="133"/>
      <c r="BP1031" s="138"/>
      <c r="BQ1031" s="107"/>
    </row>
    <row r="1032" spans="53:69" ht="15.75">
      <c r="BA1032" s="90" t="str">
        <f t="shared" si="0"/>
        <v>E105</v>
      </c>
      <c r="BB1032" s="144" t="s">
        <v>265</v>
      </c>
      <c r="BC1032" s="137" t="s">
        <v>726</v>
      </c>
      <c r="BD1032" s="127" t="s">
        <v>727</v>
      </c>
      <c r="BE1032" s="128" t="s">
        <v>681</v>
      </c>
      <c r="BF1032" s="115" t="s">
        <v>682</v>
      </c>
      <c r="BG1032" s="129"/>
      <c r="BH1032" s="7" t="s">
        <v>248</v>
      </c>
      <c r="BI1032" s="7" t="s">
        <v>245</v>
      </c>
      <c r="BM1032" s="7" t="s">
        <v>247</v>
      </c>
      <c r="BN1032" s="295" t="s">
        <v>728</v>
      </c>
      <c r="BO1032" s="130"/>
      <c r="BP1032" s="141"/>
      <c r="BQ1032" s="123"/>
    </row>
    <row r="1033" spans="53:69" ht="30">
      <c r="BA1033" s="90" t="str">
        <f t="shared" si="0"/>
        <v>E112</v>
      </c>
      <c r="BB1033" s="145" t="s">
        <v>236</v>
      </c>
      <c r="BC1033" s="137" t="s">
        <v>729</v>
      </c>
      <c r="BD1033" s="127" t="s">
        <v>730</v>
      </c>
      <c r="BE1033" s="146" t="s">
        <v>731</v>
      </c>
      <c r="BF1033" s="295"/>
      <c r="BG1033" s="8"/>
      <c r="BH1033" s="7" t="s">
        <v>252</v>
      </c>
      <c r="BI1033" s="7" t="s">
        <v>249</v>
      </c>
      <c r="BM1033" s="7" t="s">
        <v>251</v>
      </c>
      <c r="BN1033" s="295" t="s">
        <v>732</v>
      </c>
      <c r="BO1033" s="130"/>
      <c r="BP1033" s="141"/>
      <c r="BQ1033" s="123"/>
    </row>
    <row r="1034" spans="53:69" ht="30">
      <c r="BA1034" s="90" t="str">
        <f t="shared" si="0"/>
        <v>E122</v>
      </c>
      <c r="BB1034" s="147" t="s">
        <v>286</v>
      </c>
      <c r="BC1034" s="137" t="s">
        <v>733</v>
      </c>
      <c r="BD1034" s="127" t="s">
        <v>734</v>
      </c>
      <c r="BE1034" s="148" t="s">
        <v>735</v>
      </c>
      <c r="BF1034" s="295"/>
      <c r="BG1034" s="8"/>
      <c r="BH1034" s="7" t="s">
        <v>259</v>
      </c>
      <c r="BI1034" s="7" t="s">
        <v>253</v>
      </c>
      <c r="BM1034" s="7" t="s">
        <v>258</v>
      </c>
      <c r="BN1034" s="295" t="s">
        <v>736</v>
      </c>
      <c r="BO1034" s="149"/>
      <c r="BP1034" s="141"/>
      <c r="BQ1034" s="118"/>
    </row>
    <row r="1035" spans="53:69">
      <c r="BA1035" s="90" t="str">
        <f t="shared" si="0"/>
        <v>E124</v>
      </c>
      <c r="BB1035" s="147" t="s">
        <v>737</v>
      </c>
      <c r="BC1035" s="137" t="s">
        <v>738</v>
      </c>
      <c r="BD1035" s="127" t="s">
        <v>739</v>
      </c>
      <c r="BE1035" s="146" t="s">
        <v>740</v>
      </c>
      <c r="BF1035" s="295"/>
      <c r="BG1035" s="8"/>
      <c r="BH1035" s="7" t="s">
        <v>263</v>
      </c>
      <c r="BI1035" s="7" t="s">
        <v>260</v>
      </c>
      <c r="BM1035" s="7" t="s">
        <v>262</v>
      </c>
      <c r="BN1035" s="295" t="s">
        <v>741</v>
      </c>
      <c r="BO1035" s="149"/>
      <c r="BP1035" s="141"/>
      <c r="BQ1035" s="118"/>
    </row>
    <row r="1036" spans="53:69" ht="15.75">
      <c r="BA1036" s="90" t="str">
        <f t="shared" si="0"/>
        <v>F081</v>
      </c>
      <c r="BB1036" s="150" t="s">
        <v>211</v>
      </c>
      <c r="BC1036" s="137" t="s">
        <v>742</v>
      </c>
      <c r="BD1036" s="127" t="s">
        <v>743</v>
      </c>
      <c r="BE1036" s="128" t="s">
        <v>744</v>
      </c>
      <c r="BF1036" s="295"/>
      <c r="BG1036" s="8"/>
      <c r="BH1036" s="7" t="s">
        <v>267</v>
      </c>
      <c r="BI1036" s="7" t="s">
        <v>264</v>
      </c>
      <c r="BM1036" s="7" t="s">
        <v>266</v>
      </c>
      <c r="BN1036" s="295" t="s">
        <v>745</v>
      </c>
      <c r="BO1036" s="130"/>
      <c r="BP1036" s="141"/>
      <c r="BQ1036" s="111"/>
    </row>
    <row r="1037" spans="53:69">
      <c r="BA1037" s="90" t="str">
        <f t="shared" si="0"/>
        <v>F084</v>
      </c>
      <c r="BB1037" s="150" t="s">
        <v>225</v>
      </c>
      <c r="BC1037" s="137" t="s">
        <v>746</v>
      </c>
      <c r="BD1037" s="151" t="s">
        <v>747</v>
      </c>
      <c r="BE1037" s="104" t="s">
        <v>748</v>
      </c>
      <c r="BF1037" s="295"/>
      <c r="BG1037" s="8"/>
      <c r="BH1037" s="7" t="s">
        <v>272</v>
      </c>
      <c r="BI1037" s="7" t="s">
        <v>268</v>
      </c>
      <c r="BM1037" s="7" t="s">
        <v>271</v>
      </c>
      <c r="BN1037" s="295" t="s">
        <v>749</v>
      </c>
      <c r="BO1037" s="149"/>
      <c r="BP1037" s="141"/>
      <c r="BQ1037" s="124"/>
    </row>
    <row r="1038" spans="53:69">
      <c r="BA1038" s="90" t="str">
        <f t="shared" si="0"/>
        <v>G055</v>
      </c>
      <c r="BB1038" s="3" t="s">
        <v>147</v>
      </c>
      <c r="BH1038" s="7" t="s">
        <v>277</v>
      </c>
      <c r="BI1038" s="7" t="s">
        <v>273</v>
      </c>
      <c r="BM1038" s="7" t="s">
        <v>276</v>
      </c>
      <c r="BN1038" s="295" t="s">
        <v>750</v>
      </c>
      <c r="BO1038" s="149"/>
      <c r="BP1038" s="141"/>
      <c r="BQ1038" s="124"/>
    </row>
    <row r="1039" spans="53:69" ht="30">
      <c r="BA1039" s="90" t="str">
        <f t="shared" si="0"/>
        <v>K052</v>
      </c>
      <c r="BB1039" s="2" t="s">
        <v>132</v>
      </c>
      <c r="BH1039" s="7" t="s">
        <v>281</v>
      </c>
      <c r="BI1039" s="7" t="s">
        <v>278</v>
      </c>
      <c r="BM1039" s="7" t="s">
        <v>280</v>
      </c>
      <c r="BN1039" s="295" t="s">
        <v>751</v>
      </c>
      <c r="BO1039" s="152"/>
      <c r="BP1039" s="141"/>
      <c r="BQ1039" s="102"/>
    </row>
    <row r="1040" spans="53:69">
      <c r="BA1040" s="90" t="s">
        <v>752</v>
      </c>
      <c r="BB1040" s="2" t="s">
        <v>753</v>
      </c>
      <c r="BH1040" s="7" t="s">
        <v>284</v>
      </c>
      <c r="BI1040" s="7" t="s">
        <v>5</v>
      </c>
      <c r="BM1040" s="7" t="s">
        <v>283</v>
      </c>
      <c r="BN1040" s="295" t="s">
        <v>751</v>
      </c>
      <c r="BO1040" s="149"/>
      <c r="BP1040" s="141"/>
      <c r="BQ1040" s="102"/>
    </row>
    <row r="1041" spans="53:69">
      <c r="BA1041" s="90" t="str">
        <f t="shared" ref="BA1041:BA1066" si="1">MID(BB1041,1,4)</f>
        <v>N014</v>
      </c>
      <c r="BB1041" s="153" t="s">
        <v>78</v>
      </c>
      <c r="BH1041" s="7" t="s">
        <v>288</v>
      </c>
      <c r="BM1041" s="7" t="s">
        <v>287</v>
      </c>
      <c r="BN1041" s="295" t="s">
        <v>754</v>
      </c>
      <c r="BO1041" s="131"/>
      <c r="BP1041" s="154"/>
      <c r="BQ1041" s="107"/>
    </row>
    <row r="1042" spans="53:69">
      <c r="BA1042" s="90" t="str">
        <f t="shared" si="1"/>
        <v>O121</v>
      </c>
      <c r="BB1042" s="147" t="s">
        <v>282</v>
      </c>
      <c r="BH1042" s="7" t="s">
        <v>291</v>
      </c>
      <c r="BM1042" s="7" t="s">
        <v>290</v>
      </c>
      <c r="BN1042" s="295" t="s">
        <v>755</v>
      </c>
      <c r="BO1042" s="101"/>
      <c r="BP1042" s="154"/>
      <c r="BQ1042" s="107"/>
    </row>
    <row r="1043" spans="53:69">
      <c r="BA1043" s="90" t="str">
        <f t="shared" si="1"/>
        <v>P106</v>
      </c>
      <c r="BB1043" s="155" t="s">
        <v>270</v>
      </c>
      <c r="BH1043" s="7" t="s">
        <v>293</v>
      </c>
      <c r="BM1043" s="7" t="s">
        <v>292</v>
      </c>
      <c r="BN1043" s="295" t="s">
        <v>756</v>
      </c>
      <c r="BO1043" s="101"/>
      <c r="BP1043" s="156"/>
      <c r="BQ1043" s="14"/>
    </row>
    <row r="1044" spans="53:69">
      <c r="BA1044" s="90" t="str">
        <f t="shared" si="1"/>
        <v>P111</v>
      </c>
      <c r="BB1044" s="147" t="s">
        <v>230</v>
      </c>
      <c r="BH1044" s="7" t="s">
        <v>295</v>
      </c>
      <c r="BM1044" s="7" t="s">
        <v>294</v>
      </c>
      <c r="BN1044" s="295" t="s">
        <v>757</v>
      </c>
      <c r="BO1044" s="130"/>
      <c r="BP1044" s="141"/>
      <c r="BQ1044" s="123"/>
    </row>
    <row r="1045" spans="53:69">
      <c r="BA1045" s="90" t="str">
        <f t="shared" si="1"/>
        <v>P123</v>
      </c>
      <c r="BB1045" s="12" t="s">
        <v>289</v>
      </c>
      <c r="BH1045" s="7" t="s">
        <v>297</v>
      </c>
      <c r="BM1045" s="7" t="s">
        <v>296</v>
      </c>
      <c r="BN1045" s="295" t="s">
        <v>758</v>
      </c>
      <c r="BO1045" s="101"/>
      <c r="BP1045" s="138"/>
      <c r="BQ1045" s="123"/>
    </row>
    <row r="1046" spans="53:69">
      <c r="BA1046" s="90" t="str">
        <f t="shared" si="1"/>
        <v>PA01</v>
      </c>
      <c r="BB1046" s="147" t="s">
        <v>380</v>
      </c>
      <c r="BH1046" s="7" t="s">
        <v>300</v>
      </c>
      <c r="BM1046" s="7" t="s">
        <v>299</v>
      </c>
      <c r="BN1046" s="295" t="s">
        <v>759</v>
      </c>
      <c r="BO1046" s="101"/>
      <c r="BP1046" s="138"/>
      <c r="BQ1046" s="123"/>
    </row>
    <row r="1047" spans="53:69">
      <c r="BA1047" s="90" t="str">
        <f t="shared" si="1"/>
        <v>PA02</v>
      </c>
      <c r="BB1047" s="153" t="s">
        <v>7</v>
      </c>
      <c r="BH1047" s="7" t="s">
        <v>305</v>
      </c>
      <c r="BM1047" s="7" t="s">
        <v>304</v>
      </c>
      <c r="BN1047" s="295" t="s">
        <v>760</v>
      </c>
      <c r="BO1047" s="157"/>
      <c r="BP1047" s="138"/>
      <c r="BQ1047" s="123"/>
    </row>
    <row r="1048" spans="53:69">
      <c r="BA1048" s="90" t="str">
        <f t="shared" si="1"/>
        <v>PA03</v>
      </c>
      <c r="BB1048" s="12" t="s">
        <v>298</v>
      </c>
      <c r="BH1048" s="7" t="s">
        <v>308</v>
      </c>
      <c r="BM1048" s="7" t="s">
        <v>307</v>
      </c>
      <c r="BN1048" s="295" t="s">
        <v>761</v>
      </c>
      <c r="BO1048" s="101"/>
      <c r="BP1048" s="138"/>
      <c r="BQ1048" s="123"/>
    </row>
    <row r="1049" spans="53:69">
      <c r="BA1049" s="90" t="str">
        <f t="shared" si="1"/>
        <v>PA04</v>
      </c>
      <c r="BB1049" s="150" t="s">
        <v>303</v>
      </c>
      <c r="BH1049" s="7" t="s">
        <v>312</v>
      </c>
      <c r="BM1049" s="7" t="s">
        <v>311</v>
      </c>
      <c r="BN1049" s="295" t="s">
        <v>762</v>
      </c>
      <c r="BO1049" s="158"/>
      <c r="BP1049" s="141"/>
      <c r="BQ1049" s="121"/>
    </row>
    <row r="1050" spans="53:69">
      <c r="BA1050" s="90" t="str">
        <f t="shared" si="1"/>
        <v>PA05</v>
      </c>
      <c r="BB1050" s="150" t="s">
        <v>306</v>
      </c>
      <c r="BH1050" s="7" t="s">
        <v>314</v>
      </c>
      <c r="BM1050" s="7" t="s">
        <v>313</v>
      </c>
      <c r="BN1050" s="295" t="s">
        <v>763</v>
      </c>
      <c r="BO1050" s="131"/>
      <c r="BP1050" s="141"/>
      <c r="BQ1050" s="123"/>
    </row>
    <row r="1051" spans="53:69">
      <c r="BA1051" s="90" t="str">
        <f t="shared" si="1"/>
        <v>PA06</v>
      </c>
      <c r="BB1051" s="150" t="s">
        <v>310</v>
      </c>
      <c r="BH1051" s="7" t="s">
        <v>317</v>
      </c>
      <c r="BM1051" s="7" t="s">
        <v>316</v>
      </c>
      <c r="BN1051" s="295" t="s">
        <v>764</v>
      </c>
      <c r="BO1051" s="106"/>
      <c r="BP1051" s="141"/>
      <c r="BQ1051" s="124"/>
    </row>
    <row r="1052" spans="53:69">
      <c r="BA1052" s="90" t="str">
        <f t="shared" si="1"/>
        <v>PA07</v>
      </c>
      <c r="BB1052" s="2" t="s">
        <v>302</v>
      </c>
      <c r="BH1052" s="7" t="s">
        <v>319</v>
      </c>
      <c r="BM1052" s="7" t="s">
        <v>318</v>
      </c>
      <c r="BN1052" s="295" t="s">
        <v>765</v>
      </c>
      <c r="BO1052" s="106"/>
      <c r="BP1052" s="141"/>
      <c r="BQ1052" s="124"/>
    </row>
    <row r="1053" spans="53:69">
      <c r="BA1053" s="90" t="str">
        <f t="shared" si="1"/>
        <v>PA08</v>
      </c>
      <c r="BB1053" s="2" t="s">
        <v>315</v>
      </c>
      <c r="BH1053" s="7" t="s">
        <v>322</v>
      </c>
      <c r="BM1053" s="7" t="s">
        <v>321</v>
      </c>
      <c r="BN1053" s="295" t="s">
        <v>766</v>
      </c>
      <c r="BO1053" s="106"/>
      <c r="BP1053" s="141"/>
      <c r="BQ1053" s="121"/>
    </row>
    <row r="1054" spans="53:69">
      <c r="BA1054" s="90" t="str">
        <f t="shared" si="1"/>
        <v>MA10</v>
      </c>
      <c r="BB1054" s="12" t="s">
        <v>320</v>
      </c>
      <c r="BH1054" s="7" t="s">
        <v>325</v>
      </c>
      <c r="BM1054" s="7" t="s">
        <v>324</v>
      </c>
      <c r="BN1054" s="295" t="s">
        <v>767</v>
      </c>
      <c r="BO1054" s="101"/>
      <c r="BP1054" s="141"/>
      <c r="BQ1054" s="121"/>
    </row>
    <row r="1055" spans="53:69">
      <c r="BA1055" s="90" t="str">
        <f t="shared" si="1"/>
        <v>OA11</v>
      </c>
      <c r="BB1055" s="147" t="s">
        <v>323</v>
      </c>
      <c r="BN1055" s="295" t="s">
        <v>768</v>
      </c>
      <c r="BO1055" s="106"/>
      <c r="BP1055" s="141"/>
      <c r="BQ1055" s="121"/>
    </row>
    <row r="1056" spans="53:69">
      <c r="BA1056" s="90" t="str">
        <f t="shared" si="1"/>
        <v>PA09</v>
      </c>
      <c r="BB1056" s="153" t="s">
        <v>255</v>
      </c>
      <c r="BH1056" s="7" t="s">
        <v>327</v>
      </c>
      <c r="BM1056" s="7" t="s">
        <v>326</v>
      </c>
      <c r="BN1056" s="295" t="s">
        <v>769</v>
      </c>
      <c r="BO1056" s="152"/>
      <c r="BP1056" s="141"/>
      <c r="BQ1056" s="123"/>
    </row>
    <row r="1057" spans="53:69">
      <c r="BA1057" s="90" t="str">
        <f t="shared" si="1"/>
        <v>PA14</v>
      </c>
      <c r="BB1057" s="147" t="s">
        <v>241</v>
      </c>
      <c r="BH1057" s="7" t="s">
        <v>330</v>
      </c>
      <c r="BM1057" s="7" t="s">
        <v>329</v>
      </c>
      <c r="BN1057" s="295" t="s">
        <v>770</v>
      </c>
      <c r="BO1057" s="152"/>
      <c r="BP1057" s="141"/>
      <c r="BQ1057" s="121"/>
    </row>
    <row r="1058" spans="53:69">
      <c r="BA1058" s="90" t="str">
        <f t="shared" si="1"/>
        <v>PA15</v>
      </c>
      <c r="BB1058" s="12" t="s">
        <v>328</v>
      </c>
      <c r="BH1058" s="7" t="s">
        <v>333</v>
      </c>
      <c r="BM1058" s="7" t="s">
        <v>332</v>
      </c>
      <c r="BN1058" s="295" t="s">
        <v>771</v>
      </c>
      <c r="BO1058" s="152"/>
      <c r="BP1058" s="141"/>
      <c r="BQ1058" s="121"/>
    </row>
    <row r="1059" spans="53:69">
      <c r="BA1059" s="90" t="str">
        <f t="shared" si="1"/>
        <v>PA16</v>
      </c>
      <c r="BB1059" s="150" t="s">
        <v>331</v>
      </c>
      <c r="BH1059" s="7" t="s">
        <v>335</v>
      </c>
      <c r="BM1059" s="7" t="s">
        <v>334</v>
      </c>
      <c r="BN1059" s="295" t="s">
        <v>772</v>
      </c>
      <c r="BO1059" s="131"/>
      <c r="BP1059" s="141"/>
      <c r="BQ1059" s="121"/>
    </row>
    <row r="1060" spans="53:69">
      <c r="BA1060" s="90" t="str">
        <f t="shared" si="1"/>
        <v>PA17</v>
      </c>
      <c r="BB1060" s="2" t="s">
        <v>275</v>
      </c>
      <c r="BH1060" s="7" t="s">
        <v>339</v>
      </c>
      <c r="BM1060" s="7" t="s">
        <v>338</v>
      </c>
      <c r="BN1060" s="295" t="s">
        <v>773</v>
      </c>
      <c r="BO1060" s="152"/>
      <c r="BP1060" s="141"/>
      <c r="BQ1060" s="121"/>
    </row>
    <row r="1061" spans="53:69">
      <c r="BA1061" s="90" t="str">
        <f t="shared" si="1"/>
        <v>PA18</v>
      </c>
      <c r="BB1061" s="150" t="s">
        <v>337</v>
      </c>
      <c r="BH1061" s="7" t="s">
        <v>17</v>
      </c>
      <c r="BM1061" s="7" t="s">
        <v>340</v>
      </c>
      <c r="BN1061" s="295" t="s">
        <v>774</v>
      </c>
      <c r="BO1061" s="152"/>
      <c r="BP1061" s="141"/>
      <c r="BQ1061" s="122"/>
    </row>
    <row r="1062" spans="53:69">
      <c r="BA1062" s="90" t="str">
        <f t="shared" si="1"/>
        <v>PA19</v>
      </c>
      <c r="BB1062" s="2" t="s">
        <v>336</v>
      </c>
      <c r="BH1062" s="7" t="s">
        <v>343</v>
      </c>
      <c r="BM1062" s="7" t="s">
        <v>342</v>
      </c>
      <c r="BN1062" s="295" t="s">
        <v>775</v>
      </c>
      <c r="BO1062" s="152"/>
      <c r="BP1062" s="141"/>
      <c r="BQ1062" s="122"/>
    </row>
    <row r="1063" spans="53:69">
      <c r="BA1063" s="90" t="str">
        <f t="shared" si="1"/>
        <v>PA21</v>
      </c>
      <c r="BB1063" s="155" t="s">
        <v>341</v>
      </c>
      <c r="BH1063" s="7" t="s">
        <v>346</v>
      </c>
      <c r="BM1063" s="7" t="s">
        <v>345</v>
      </c>
      <c r="BN1063" s="295" t="s">
        <v>776</v>
      </c>
      <c r="BO1063" s="149"/>
      <c r="BP1063" s="141"/>
      <c r="BQ1063" s="123"/>
    </row>
    <row r="1064" spans="53:69">
      <c r="BA1064" s="90" t="str">
        <f t="shared" si="1"/>
        <v>PA22</v>
      </c>
      <c r="BB1064" s="150" t="s">
        <v>344</v>
      </c>
      <c r="BH1064" s="7" t="s">
        <v>349</v>
      </c>
      <c r="BM1064" s="7" t="s">
        <v>348</v>
      </c>
      <c r="BN1064" s="295" t="s">
        <v>777</v>
      </c>
      <c r="BO1064" s="149"/>
      <c r="BP1064" s="141"/>
      <c r="BQ1064" s="122"/>
    </row>
    <row r="1065" spans="53:69">
      <c r="BA1065" s="90" t="str">
        <f t="shared" si="1"/>
        <v>PA23</v>
      </c>
      <c r="BB1065" s="155" t="s">
        <v>347</v>
      </c>
      <c r="BC1065" s="159" t="s">
        <v>624</v>
      </c>
      <c r="BD1065" s="99" t="s">
        <v>625</v>
      </c>
      <c r="BH1065" s="7" t="s">
        <v>351</v>
      </c>
      <c r="BM1065" s="7" t="s">
        <v>350</v>
      </c>
      <c r="BN1065" s="295" t="s">
        <v>778</v>
      </c>
      <c r="BO1065" s="152"/>
      <c r="BP1065" s="141"/>
      <c r="BQ1065" s="122"/>
    </row>
    <row r="1066" spans="53:69">
      <c r="BA1066" s="90" t="str">
        <f t="shared" si="1"/>
        <v>PA25</v>
      </c>
      <c r="BB1066" s="295" t="s">
        <v>779</v>
      </c>
      <c r="BC1066" s="293" t="s">
        <v>630</v>
      </c>
      <c r="BD1066" s="294" t="s">
        <v>780</v>
      </c>
      <c r="BH1066" s="7" t="s">
        <v>353</v>
      </c>
      <c r="BM1066" s="7" t="s">
        <v>352</v>
      </c>
      <c r="BN1066" s="295" t="s">
        <v>781</v>
      </c>
      <c r="BO1066" s="152"/>
      <c r="BP1066" s="141"/>
      <c r="BQ1066" s="122"/>
    </row>
    <row r="1067" spans="53:69">
      <c r="BC1067" s="293" t="s">
        <v>639</v>
      </c>
      <c r="BD1067" s="294" t="s">
        <v>782</v>
      </c>
      <c r="BM1067" s="7" t="s">
        <v>354</v>
      </c>
      <c r="BN1067" s="295" t="s">
        <v>783</v>
      </c>
      <c r="BO1067" s="131"/>
      <c r="BP1067" s="141"/>
      <c r="BQ1067" s="122"/>
    </row>
    <row r="1068" spans="53:69">
      <c r="BC1068" s="293" t="s">
        <v>653</v>
      </c>
      <c r="BD1068" s="296" t="s">
        <v>784</v>
      </c>
      <c r="BN1068" s="295" t="s">
        <v>785</v>
      </c>
      <c r="BO1068" s="152"/>
      <c r="BP1068" s="141"/>
      <c r="BQ1068" s="102"/>
    </row>
    <row r="1069" spans="53:69">
      <c r="BC1069" s="293" t="s">
        <v>680</v>
      </c>
      <c r="BD1069" s="127" t="s">
        <v>199</v>
      </c>
      <c r="BM1069" s="7" t="s">
        <v>355</v>
      </c>
      <c r="BN1069" s="295" t="s">
        <v>786</v>
      </c>
      <c r="BO1069" s="106"/>
      <c r="BP1069" s="141"/>
      <c r="BQ1069" s="102"/>
    </row>
    <row r="1070" spans="53:69">
      <c r="BC1070" s="293" t="s">
        <v>560</v>
      </c>
      <c r="BD1070" s="127" t="s">
        <v>561</v>
      </c>
      <c r="BM1070" s="7" t="s">
        <v>356</v>
      </c>
      <c r="BN1070" s="295" t="s">
        <v>787</v>
      </c>
      <c r="BO1070" s="152"/>
      <c r="BP1070" s="141"/>
      <c r="BQ1070" s="123"/>
    </row>
    <row r="1071" spans="53:69">
      <c r="BC1071" s="293" t="s">
        <v>685</v>
      </c>
      <c r="BD1071" s="127" t="s">
        <v>210</v>
      </c>
      <c r="BM1071" s="7" t="s">
        <v>357</v>
      </c>
      <c r="BN1071" s="295" t="s">
        <v>788</v>
      </c>
      <c r="BO1071" s="131"/>
      <c r="BP1071" s="141"/>
      <c r="BQ1071" s="123"/>
    </row>
    <row r="1072" spans="53:69">
      <c r="BC1072" s="293" t="s">
        <v>687</v>
      </c>
      <c r="BD1072" s="127" t="s">
        <v>82</v>
      </c>
      <c r="BM1072" s="7" t="s">
        <v>359</v>
      </c>
      <c r="BN1072" s="295" t="s">
        <v>789</v>
      </c>
      <c r="BO1072" s="106"/>
      <c r="BP1072" s="141"/>
      <c r="BQ1072" s="123"/>
    </row>
    <row r="1073" spans="55:69">
      <c r="BC1073" s="293" t="s">
        <v>689</v>
      </c>
      <c r="BD1073" s="127" t="s">
        <v>220</v>
      </c>
      <c r="BM1073" s="7" t="s">
        <v>360</v>
      </c>
      <c r="BN1073" s="295" t="s">
        <v>790</v>
      </c>
      <c r="BO1073" s="106"/>
      <c r="BP1073" s="141"/>
      <c r="BQ1073" s="123"/>
    </row>
    <row r="1074" spans="55:69">
      <c r="BC1074" s="293" t="s">
        <v>692</v>
      </c>
      <c r="BD1074" s="127" t="s">
        <v>219</v>
      </c>
      <c r="BM1074" s="7" t="s">
        <v>361</v>
      </c>
      <c r="BN1074" s="295" t="s">
        <v>791</v>
      </c>
      <c r="BO1074" s="139"/>
      <c r="BP1074" s="141"/>
      <c r="BQ1074" s="102"/>
    </row>
    <row r="1075" spans="55:69">
      <c r="BC1075" s="163" t="s">
        <v>695</v>
      </c>
      <c r="BD1075" s="127" t="s">
        <v>229</v>
      </c>
      <c r="BM1075" s="7" t="s">
        <v>362</v>
      </c>
      <c r="BN1075" s="295" t="s">
        <v>792</v>
      </c>
      <c r="BO1075" s="106"/>
      <c r="BP1075" s="141"/>
      <c r="BQ1075" s="121"/>
    </row>
    <row r="1076" spans="55:69">
      <c r="BC1076" s="163" t="s">
        <v>697</v>
      </c>
      <c r="BD1076" s="127" t="s">
        <v>235</v>
      </c>
      <c r="BM1076" s="7" t="s">
        <v>363</v>
      </c>
      <c r="BN1076" s="295" t="s">
        <v>793</v>
      </c>
      <c r="BO1076" s="106"/>
      <c r="BP1076" s="141"/>
      <c r="BQ1076" s="121"/>
    </row>
    <row r="1077" spans="55:69">
      <c r="BC1077" s="163" t="s">
        <v>699</v>
      </c>
      <c r="BD1077" s="127" t="s">
        <v>794</v>
      </c>
      <c r="BM1077" s="7" t="s">
        <v>364</v>
      </c>
      <c r="BN1077" s="295" t="s">
        <v>795</v>
      </c>
      <c r="BO1077" s="106"/>
      <c r="BP1077" s="141"/>
      <c r="BQ1077" s="121"/>
    </row>
    <row r="1078" spans="55:69">
      <c r="BC1078" s="163" t="s">
        <v>702</v>
      </c>
      <c r="BD1078" s="127" t="s">
        <v>246</v>
      </c>
      <c r="BM1078" s="7" t="s">
        <v>365</v>
      </c>
      <c r="BN1078" s="295" t="s">
        <v>795</v>
      </c>
      <c r="BO1078" s="106"/>
      <c r="BP1078" s="141"/>
      <c r="BQ1078" s="102"/>
    </row>
    <row r="1079" spans="55:69">
      <c r="BC1079" s="163" t="s">
        <v>704</v>
      </c>
      <c r="BD1079" s="127" t="s">
        <v>250</v>
      </c>
      <c r="BM1079" s="7" t="s">
        <v>367</v>
      </c>
      <c r="BN1079" s="295" t="s">
        <v>796</v>
      </c>
      <c r="BO1079" s="106"/>
      <c r="BP1079" s="141"/>
      <c r="BQ1079" s="121"/>
    </row>
    <row r="1080" spans="55:69">
      <c r="BC1080" s="163" t="s">
        <v>706</v>
      </c>
      <c r="BD1080" s="127" t="s">
        <v>797</v>
      </c>
      <c r="BM1080" s="7" t="s">
        <v>368</v>
      </c>
      <c r="BN1080" s="295" t="s">
        <v>798</v>
      </c>
      <c r="BO1080" s="106"/>
      <c r="BP1080" s="141"/>
      <c r="BQ1080" s="102"/>
    </row>
    <row r="1081" spans="55:69">
      <c r="BC1081" s="163" t="s">
        <v>710</v>
      </c>
      <c r="BD1081" s="127" t="s">
        <v>256</v>
      </c>
      <c r="BM1081" s="7" t="s">
        <v>369</v>
      </c>
      <c r="BN1081" s="295" t="s">
        <v>799</v>
      </c>
      <c r="BO1081" s="106"/>
      <c r="BP1081" s="141"/>
      <c r="BQ1081" s="102"/>
    </row>
    <row r="1082" spans="55:69">
      <c r="BC1082" s="163" t="s">
        <v>712</v>
      </c>
      <c r="BD1082" s="127" t="s">
        <v>261</v>
      </c>
      <c r="BM1082" s="7" t="s">
        <v>370</v>
      </c>
      <c r="BN1082" s="295" t="s">
        <v>800</v>
      </c>
      <c r="BO1082" s="106"/>
      <c r="BP1082" s="141"/>
      <c r="BQ1082" s="102"/>
    </row>
    <row r="1083" spans="55:69">
      <c r="BC1083" s="137" t="s">
        <v>714</v>
      </c>
      <c r="BD1083" s="127" t="s">
        <v>254</v>
      </c>
      <c r="BM1083" s="7" t="s">
        <v>371</v>
      </c>
      <c r="BN1083" s="295" t="s">
        <v>801</v>
      </c>
      <c r="BO1083" s="131"/>
      <c r="BP1083" s="141"/>
      <c r="BQ1083" s="102"/>
    </row>
    <row r="1084" spans="55:69">
      <c r="BC1084" s="137" t="s">
        <v>717</v>
      </c>
      <c r="BD1084" s="127" t="s">
        <v>269</v>
      </c>
      <c r="BM1084" s="7" t="s">
        <v>372</v>
      </c>
      <c r="BN1084" s="295" t="s">
        <v>802</v>
      </c>
      <c r="BO1084" s="131"/>
      <c r="BP1084" s="154"/>
      <c r="BQ1084" s="123"/>
    </row>
    <row r="1085" spans="55:69">
      <c r="BC1085" s="137" t="s">
        <v>719</v>
      </c>
      <c r="BD1085" s="127" t="s">
        <v>274</v>
      </c>
      <c r="BM1085" s="7" t="s">
        <v>373</v>
      </c>
      <c r="BN1085" s="295" t="s">
        <v>803</v>
      </c>
      <c r="BO1085" s="131"/>
      <c r="BP1085" s="141"/>
      <c r="BQ1085" s="123"/>
    </row>
    <row r="1086" spans="55:69">
      <c r="BC1086" s="137" t="s">
        <v>721</v>
      </c>
      <c r="BD1086" s="127" t="s">
        <v>279</v>
      </c>
      <c r="BM1086" s="7" t="s">
        <v>374</v>
      </c>
      <c r="BN1086" s="295" t="s">
        <v>804</v>
      </c>
      <c r="BO1086" s="152"/>
      <c r="BP1086" s="154"/>
      <c r="BQ1086" s="123"/>
    </row>
    <row r="1087" spans="55:69">
      <c r="BC1087" s="137" t="s">
        <v>724</v>
      </c>
      <c r="BD1087" s="127" t="s">
        <v>805</v>
      </c>
      <c r="BM1087" s="7" t="s">
        <v>375</v>
      </c>
      <c r="BN1087" s="295" t="s">
        <v>806</v>
      </c>
      <c r="BO1087" s="152"/>
      <c r="BP1087" s="138"/>
      <c r="BQ1087" s="102"/>
    </row>
    <row r="1088" spans="55:69">
      <c r="BC1088" s="137" t="s">
        <v>726</v>
      </c>
      <c r="BD1088" s="127" t="s">
        <v>285</v>
      </c>
      <c r="BM1088" s="7" t="s">
        <v>376</v>
      </c>
      <c r="BN1088" s="295" t="s">
        <v>807</v>
      </c>
      <c r="BO1088" s="130"/>
      <c r="BP1088" s="138"/>
      <c r="BQ1088" s="124"/>
    </row>
    <row r="1089" spans="55:69">
      <c r="BC1089" s="137" t="s">
        <v>729</v>
      </c>
      <c r="BD1089" s="127" t="s">
        <v>808</v>
      </c>
      <c r="BE1089" s="164" t="s">
        <v>57</v>
      </c>
      <c r="BM1089" s="7" t="s">
        <v>377</v>
      </c>
      <c r="BN1089" s="295" t="s">
        <v>809</v>
      </c>
      <c r="BO1089" s="152"/>
      <c r="BP1089" s="138"/>
      <c r="BQ1089" s="124"/>
    </row>
    <row r="1090" spans="55:69">
      <c r="BC1090" s="137" t="s">
        <v>733</v>
      </c>
      <c r="BD1090" s="127" t="s">
        <v>810</v>
      </c>
      <c r="BE1090" s="164" t="s">
        <v>110</v>
      </c>
      <c r="BM1090" s="7" t="s">
        <v>378</v>
      </c>
      <c r="BN1090" s="295" t="s">
        <v>811</v>
      </c>
      <c r="BO1090" s="149"/>
      <c r="BP1090" s="8"/>
    </row>
    <row r="1091" spans="55:69">
      <c r="BC1091" s="137" t="s">
        <v>738</v>
      </c>
      <c r="BD1091" s="127" t="s">
        <v>812</v>
      </c>
      <c r="BE1091" s="164" t="s">
        <v>57</v>
      </c>
      <c r="BM1091" s="7" t="s">
        <v>379</v>
      </c>
      <c r="BN1091" s="295" t="s">
        <v>813</v>
      </c>
      <c r="BO1091" s="152"/>
      <c r="BP1091" s="8"/>
    </row>
    <row r="1092" spans="55:69">
      <c r="BC1092" s="137" t="s">
        <v>742</v>
      </c>
      <c r="BD1092" s="127" t="s">
        <v>814</v>
      </c>
      <c r="BE1092" s="164" t="s">
        <v>57</v>
      </c>
      <c r="BM1092" s="7" t="s">
        <v>381</v>
      </c>
      <c r="BN1092" s="295" t="s">
        <v>815</v>
      </c>
      <c r="BO1092" s="152"/>
      <c r="BP1092" s="8"/>
    </row>
    <row r="1093" spans="55:69">
      <c r="BC1093" s="137" t="s">
        <v>746</v>
      </c>
      <c r="BD1093" s="151" t="s">
        <v>816</v>
      </c>
      <c r="BE1093" s="151" t="s">
        <v>747</v>
      </c>
      <c r="BM1093" s="7" t="s">
        <v>382</v>
      </c>
      <c r="BN1093" s="295" t="s">
        <v>817</v>
      </c>
      <c r="BO1093" s="130"/>
      <c r="BP1093" s="8"/>
    </row>
    <row r="1094" spans="55:69" ht="15.75" thickBot="1">
      <c r="BM1094" s="7" t="s">
        <v>383</v>
      </c>
      <c r="BN1094" s="295" t="s">
        <v>818</v>
      </c>
      <c r="BO1094" s="152"/>
      <c r="BP1094" s="8"/>
    </row>
    <row r="1095" spans="55:69">
      <c r="BC1095" s="554" t="s">
        <v>625</v>
      </c>
      <c r="BD1095" s="555"/>
      <c r="BE1095" s="98" t="s">
        <v>819</v>
      </c>
      <c r="BM1095" s="7" t="s">
        <v>384</v>
      </c>
      <c r="BN1095" s="295" t="s">
        <v>820</v>
      </c>
      <c r="BO1095" s="152"/>
      <c r="BP1095" s="8"/>
    </row>
    <row r="1096" spans="55:69">
      <c r="BC1096" s="293" t="s">
        <v>821</v>
      </c>
      <c r="BD1096" s="294" t="s">
        <v>822</v>
      </c>
      <c r="BE1096" s="104" t="s">
        <v>632</v>
      </c>
      <c r="BM1096" s="7" t="s">
        <v>385</v>
      </c>
      <c r="BN1096" s="295" t="s">
        <v>823</v>
      </c>
      <c r="BO1096" s="130"/>
      <c r="BP1096" s="8"/>
    </row>
    <row r="1097" spans="55:69">
      <c r="BC1097" s="293" t="s">
        <v>821</v>
      </c>
      <c r="BD1097" s="294" t="s">
        <v>822</v>
      </c>
      <c r="BE1097" s="104" t="s">
        <v>635</v>
      </c>
      <c r="BM1097" s="7" t="s">
        <v>386</v>
      </c>
      <c r="BN1097" s="295" t="s">
        <v>824</v>
      </c>
      <c r="BO1097" s="130"/>
      <c r="BP1097" s="8"/>
    </row>
    <row r="1098" spans="55:69">
      <c r="BC1098" s="293" t="s">
        <v>825</v>
      </c>
      <c r="BD1098" s="294" t="s">
        <v>640</v>
      </c>
      <c r="BE1098" s="109" t="s">
        <v>641</v>
      </c>
      <c r="BM1098" s="7" t="s">
        <v>387</v>
      </c>
      <c r="BN1098" s="295" t="s">
        <v>826</v>
      </c>
      <c r="BO1098" s="101"/>
      <c r="BP1098" s="8"/>
    </row>
    <row r="1099" spans="55:69" ht="15.75">
      <c r="BC1099" s="293" t="s">
        <v>825</v>
      </c>
      <c r="BD1099" s="294" t="s">
        <v>640</v>
      </c>
      <c r="BE1099" s="110" t="s">
        <v>644</v>
      </c>
      <c r="BM1099" s="7" t="s">
        <v>388</v>
      </c>
      <c r="BN1099" s="295" t="s">
        <v>827</v>
      </c>
      <c r="BO1099" s="101"/>
      <c r="BP1099" s="8"/>
    </row>
    <row r="1100" spans="55:69" ht="15.75">
      <c r="BC1100" s="293" t="s">
        <v>825</v>
      </c>
      <c r="BD1100" s="294" t="s">
        <v>640</v>
      </c>
      <c r="BE1100" s="110" t="s">
        <v>647</v>
      </c>
      <c r="BM1100" s="7" t="s">
        <v>389</v>
      </c>
      <c r="BN1100" s="295" t="s">
        <v>828</v>
      </c>
      <c r="BO1100" s="101"/>
      <c r="BP1100" s="8"/>
    </row>
    <row r="1101" spans="55:69" ht="15.75">
      <c r="BC1101" s="293" t="s">
        <v>825</v>
      </c>
      <c r="BD1101" s="294" t="s">
        <v>640</v>
      </c>
      <c r="BE1101" s="112" t="s">
        <v>650</v>
      </c>
      <c r="BM1101" s="7" t="s">
        <v>390</v>
      </c>
      <c r="BN1101" s="295" t="s">
        <v>829</v>
      </c>
      <c r="BO1101" s="101"/>
      <c r="BP1101" s="8"/>
    </row>
    <row r="1102" spans="55:69">
      <c r="BC1102" s="293" t="s">
        <v>830</v>
      </c>
      <c r="BD1102" s="296" t="s">
        <v>831</v>
      </c>
      <c r="BE1102" s="114" t="s">
        <v>655</v>
      </c>
      <c r="BM1102" s="7" t="s">
        <v>391</v>
      </c>
      <c r="BN1102" s="295" t="s">
        <v>832</v>
      </c>
      <c r="BO1102" s="165"/>
      <c r="BP1102" s="8"/>
    </row>
    <row r="1103" spans="55:69">
      <c r="BC1103" s="293" t="s">
        <v>830</v>
      </c>
      <c r="BD1103" s="296" t="s">
        <v>831</v>
      </c>
      <c r="BE1103" s="114" t="s">
        <v>658</v>
      </c>
      <c r="BM1103" s="7" t="s">
        <v>393</v>
      </c>
      <c r="BN1103" s="295" t="s">
        <v>833</v>
      </c>
      <c r="BO1103" s="165"/>
      <c r="BP1103" s="8"/>
    </row>
    <row r="1104" spans="55:69" ht="15.75">
      <c r="BC1104" s="293" t="s">
        <v>830</v>
      </c>
      <c r="BD1104" s="296" t="s">
        <v>831</v>
      </c>
      <c r="BE1104" s="116" t="s">
        <v>662</v>
      </c>
      <c r="BM1104" s="7" t="s">
        <v>395</v>
      </c>
      <c r="BN1104" s="295" t="s">
        <v>834</v>
      </c>
      <c r="BO1104" s="165"/>
      <c r="BP1104" s="8"/>
    </row>
    <row r="1105" spans="55:68" ht="15.75">
      <c r="BC1105" s="293" t="s">
        <v>830</v>
      </c>
      <c r="BD1105" s="296" t="s">
        <v>831</v>
      </c>
      <c r="BE1105" s="112" t="s">
        <v>664</v>
      </c>
      <c r="BM1105" s="7" t="s">
        <v>397</v>
      </c>
      <c r="BN1105" s="295" t="s">
        <v>835</v>
      </c>
      <c r="BO1105" s="165"/>
      <c r="BP1105" s="8"/>
    </row>
    <row r="1106" spans="55:68" ht="15.75">
      <c r="BC1106" s="293" t="s">
        <v>830</v>
      </c>
      <c r="BD1106" s="296" t="s">
        <v>831</v>
      </c>
      <c r="BE1106" s="112" t="s">
        <v>667</v>
      </c>
      <c r="BM1106" s="7" t="s">
        <v>399</v>
      </c>
      <c r="BN1106" s="295" t="s">
        <v>836</v>
      </c>
      <c r="BO1106" s="165"/>
      <c r="BP1106" s="8"/>
    </row>
    <row r="1107" spans="55:68" ht="15.75">
      <c r="BC1107" s="293" t="s">
        <v>830</v>
      </c>
      <c r="BD1107" s="296" t="s">
        <v>831</v>
      </c>
      <c r="BE1107" s="112" t="s">
        <v>670</v>
      </c>
      <c r="BM1107" s="7" t="s">
        <v>400</v>
      </c>
      <c r="BN1107" s="295" t="s">
        <v>837</v>
      </c>
      <c r="BO1107" s="165"/>
      <c r="BP1107" s="8"/>
    </row>
    <row r="1108" spans="55:68" ht="31.5">
      <c r="BC1108" s="293" t="s">
        <v>830</v>
      </c>
      <c r="BD1108" s="296" t="s">
        <v>831</v>
      </c>
      <c r="BE1108" s="112" t="s">
        <v>673</v>
      </c>
      <c r="BM1108" s="7" t="s">
        <v>401</v>
      </c>
      <c r="BN1108" s="295" t="s">
        <v>838</v>
      </c>
      <c r="BO1108" s="165"/>
      <c r="BP1108" s="8"/>
    </row>
    <row r="1109" spans="55:68" ht="15.75">
      <c r="BC1109" s="293" t="s">
        <v>830</v>
      </c>
      <c r="BD1109" s="296" t="s">
        <v>831</v>
      </c>
      <c r="BE1109" s="112" t="s">
        <v>676</v>
      </c>
      <c r="BM1109" s="7" t="s">
        <v>402</v>
      </c>
      <c r="BN1109" s="295" t="s">
        <v>839</v>
      </c>
      <c r="BO1109" s="165"/>
      <c r="BP1109" s="8"/>
    </row>
    <row r="1110" spans="55:68" ht="31.5">
      <c r="BC1110" s="293" t="s">
        <v>830</v>
      </c>
      <c r="BD1110" s="296" t="s">
        <v>831</v>
      </c>
      <c r="BE1110" s="112" t="s">
        <v>678</v>
      </c>
      <c r="BM1110" s="7" t="s">
        <v>403</v>
      </c>
      <c r="BN1110" s="295" t="s">
        <v>840</v>
      </c>
      <c r="BO1110" s="101"/>
      <c r="BP1110" s="8"/>
    </row>
    <row r="1111" spans="55:68">
      <c r="BC1111" s="293" t="s">
        <v>841</v>
      </c>
      <c r="BD1111" s="127" t="s">
        <v>627</v>
      </c>
      <c r="BE1111" s="127" t="s">
        <v>627</v>
      </c>
      <c r="BM1111" s="7" t="s">
        <v>5</v>
      </c>
      <c r="BN1111" s="295" t="s">
        <v>842</v>
      </c>
      <c r="BO1111" s="152"/>
      <c r="BP1111" s="8"/>
    </row>
    <row r="1112" spans="55:68" ht="15.75">
      <c r="BC1112" s="293" t="s">
        <v>843</v>
      </c>
      <c r="BD1112" s="127" t="s">
        <v>561</v>
      </c>
      <c r="BE1112" s="166" t="s">
        <v>563</v>
      </c>
      <c r="BN1112" s="295" t="s">
        <v>844</v>
      </c>
      <c r="BO1112" s="167"/>
      <c r="BP1112" s="8"/>
    </row>
    <row r="1113" spans="55:68" ht="15.75">
      <c r="BC1113" s="293" t="s">
        <v>845</v>
      </c>
      <c r="BD1113" s="127" t="s">
        <v>210</v>
      </c>
      <c r="BE1113" s="166" t="s">
        <v>57</v>
      </c>
      <c r="BN1113" s="295" t="s">
        <v>846</v>
      </c>
      <c r="BO1113" s="168"/>
      <c r="BP1113" s="8"/>
    </row>
    <row r="1114" spans="55:68" ht="15.75">
      <c r="BC1114" s="293" t="s">
        <v>847</v>
      </c>
      <c r="BD1114" s="127" t="s">
        <v>82</v>
      </c>
      <c r="BE1114" s="166" t="s">
        <v>68</v>
      </c>
      <c r="BN1114" s="295" t="s">
        <v>848</v>
      </c>
      <c r="BO1114" s="169"/>
      <c r="BP1114" s="8"/>
    </row>
    <row r="1115" spans="55:68" ht="15.75">
      <c r="BC1115" s="293" t="s">
        <v>849</v>
      </c>
      <c r="BD1115" s="127" t="s">
        <v>220</v>
      </c>
      <c r="BE1115" s="166" t="s">
        <v>77</v>
      </c>
      <c r="BN1115" s="295" t="s">
        <v>850</v>
      </c>
      <c r="BO1115" s="169"/>
      <c r="BP1115" s="8"/>
    </row>
    <row r="1116" spans="55:68" ht="15.75">
      <c r="BC1116" s="293" t="s">
        <v>851</v>
      </c>
      <c r="BD1116" s="127" t="s">
        <v>693</v>
      </c>
      <c r="BE1116" s="166" t="s">
        <v>85</v>
      </c>
      <c r="BN1116" s="295" t="s">
        <v>852</v>
      </c>
      <c r="BO1116" s="168"/>
      <c r="BP1116" s="8"/>
    </row>
    <row r="1117" spans="55:68" ht="15.75">
      <c r="BC1117" s="163">
        <v>10</v>
      </c>
      <c r="BD1117" s="127" t="s">
        <v>229</v>
      </c>
      <c r="BE1117" s="166" t="s">
        <v>93</v>
      </c>
      <c r="BN1117" s="295" t="s">
        <v>853</v>
      </c>
      <c r="BO1117" s="105"/>
      <c r="BP1117" s="8"/>
    </row>
    <row r="1118" spans="55:68" ht="15.75">
      <c r="BC1118" s="163">
        <v>10</v>
      </c>
      <c r="BD1118" s="127" t="s">
        <v>229</v>
      </c>
      <c r="BE1118" s="166" t="s">
        <v>854</v>
      </c>
      <c r="BN1118" s="295" t="s">
        <v>855</v>
      </c>
      <c r="BO1118" s="169"/>
      <c r="BP1118" s="8"/>
    </row>
    <row r="1119" spans="55:68" ht="15.75">
      <c r="BC1119" s="163">
        <v>11</v>
      </c>
      <c r="BD1119" s="127" t="s">
        <v>235</v>
      </c>
      <c r="BE1119" s="166" t="s">
        <v>100</v>
      </c>
      <c r="BN1119" s="295" t="s">
        <v>856</v>
      </c>
      <c r="BO1119" s="105"/>
      <c r="BP1119" s="8"/>
    </row>
    <row r="1120" spans="55:68" ht="15.75">
      <c r="BC1120" s="163">
        <v>11</v>
      </c>
      <c r="BD1120" s="127" t="s">
        <v>235</v>
      </c>
      <c r="BE1120" s="166" t="s">
        <v>857</v>
      </c>
      <c r="BN1120" s="295" t="s">
        <v>858</v>
      </c>
      <c r="BO1120" s="105"/>
      <c r="BP1120" s="8"/>
    </row>
    <row r="1121" spans="55:68" ht="15.75">
      <c r="BC1121" s="163">
        <v>12</v>
      </c>
      <c r="BD1121" s="127" t="s">
        <v>859</v>
      </c>
      <c r="BE1121" s="166" t="s">
        <v>659</v>
      </c>
      <c r="BN1121" s="295" t="s">
        <v>860</v>
      </c>
      <c r="BO1121" s="101"/>
      <c r="BP1121" s="8"/>
    </row>
    <row r="1122" spans="55:68" ht="15.75">
      <c r="BC1122" s="163">
        <v>12</v>
      </c>
      <c r="BD1122" s="127" t="s">
        <v>859</v>
      </c>
      <c r="BE1122" s="166" t="s">
        <v>563</v>
      </c>
      <c r="BN1122" s="295" t="s">
        <v>861</v>
      </c>
      <c r="BO1122" s="130"/>
      <c r="BP1122" s="8"/>
    </row>
    <row r="1123" spans="55:68" ht="15.75">
      <c r="BC1123" s="163">
        <v>12</v>
      </c>
      <c r="BD1123" s="127" t="s">
        <v>859</v>
      </c>
      <c r="BE1123" s="166" t="s">
        <v>862</v>
      </c>
      <c r="BN1123" s="295" t="s">
        <v>863</v>
      </c>
      <c r="BO1123" s="130"/>
      <c r="BP1123" s="8"/>
    </row>
    <row r="1124" spans="55:68">
      <c r="BC1124" s="163">
        <v>13</v>
      </c>
      <c r="BD1124" s="127" t="s">
        <v>246</v>
      </c>
      <c r="BE1124" s="127" t="s">
        <v>110</v>
      </c>
      <c r="BN1124" s="295" t="s">
        <v>864</v>
      </c>
      <c r="BO1124" s="130"/>
      <c r="BP1124" s="8"/>
    </row>
    <row r="1125" spans="55:68">
      <c r="BC1125" s="163">
        <v>14</v>
      </c>
      <c r="BD1125" s="127" t="s">
        <v>250</v>
      </c>
      <c r="BE1125" s="127" t="s">
        <v>115</v>
      </c>
      <c r="BN1125" s="295" t="s">
        <v>865</v>
      </c>
      <c r="BO1125" s="130"/>
      <c r="BP1125" s="8"/>
    </row>
    <row r="1126" spans="55:68">
      <c r="BC1126" s="163">
        <v>15</v>
      </c>
      <c r="BD1126" s="127" t="s">
        <v>707</v>
      </c>
      <c r="BE1126" s="127" t="s">
        <v>120</v>
      </c>
      <c r="BN1126" s="295" t="s">
        <v>866</v>
      </c>
      <c r="BO1126" s="130"/>
      <c r="BP1126" s="8"/>
    </row>
    <row r="1127" spans="55:68">
      <c r="BC1127" s="163">
        <v>16</v>
      </c>
      <c r="BD1127" s="127" t="s">
        <v>125</v>
      </c>
      <c r="BE1127" s="127" t="s">
        <v>125</v>
      </c>
      <c r="BN1127" s="295" t="s">
        <v>867</v>
      </c>
      <c r="BO1127" s="130"/>
      <c r="BP1127" s="8"/>
    </row>
    <row r="1128" spans="55:68">
      <c r="BC1128" s="163">
        <v>17</v>
      </c>
      <c r="BD1128" s="127" t="s">
        <v>261</v>
      </c>
      <c r="BE1128" s="170" t="s">
        <v>131</v>
      </c>
      <c r="BN1128" s="295" t="s">
        <v>868</v>
      </c>
      <c r="BO1128" s="106"/>
      <c r="BP1128" s="8"/>
    </row>
    <row r="1129" spans="55:68">
      <c r="BC1129" s="163">
        <v>18</v>
      </c>
      <c r="BD1129" s="127" t="s">
        <v>715</v>
      </c>
      <c r="BE1129" s="170" t="s">
        <v>409</v>
      </c>
      <c r="BN1129" s="295" t="s">
        <v>869</v>
      </c>
      <c r="BO1129" s="106"/>
      <c r="BP1129" s="8"/>
    </row>
    <row r="1130" spans="55:68">
      <c r="BC1130" s="163">
        <v>19</v>
      </c>
      <c r="BD1130" s="127" t="s">
        <v>269</v>
      </c>
      <c r="BE1130" s="127" t="s">
        <v>141</v>
      </c>
      <c r="BN1130" s="295" t="s">
        <v>870</v>
      </c>
      <c r="BO1130" s="106"/>
      <c r="BP1130" s="8"/>
    </row>
    <row r="1131" spans="55:68">
      <c r="BC1131" s="163">
        <v>20</v>
      </c>
      <c r="BD1131" s="127" t="s">
        <v>274</v>
      </c>
      <c r="BE1131" s="127" t="s">
        <v>146</v>
      </c>
      <c r="BN1131" s="295" t="s">
        <v>871</v>
      </c>
      <c r="BO1131" s="130"/>
      <c r="BP1131" s="8"/>
    </row>
    <row r="1132" spans="55:68">
      <c r="BC1132" s="163">
        <v>21</v>
      </c>
      <c r="BD1132" s="127" t="s">
        <v>722</v>
      </c>
      <c r="BE1132" s="127" t="s">
        <v>152</v>
      </c>
      <c r="BN1132" s="295" t="s">
        <v>871</v>
      </c>
      <c r="BO1132" s="152"/>
      <c r="BP1132" s="8"/>
    </row>
    <row r="1133" spans="55:68">
      <c r="BC1133" s="163">
        <v>21</v>
      </c>
      <c r="BD1133" s="127" t="s">
        <v>722</v>
      </c>
      <c r="BE1133" s="127" t="s">
        <v>872</v>
      </c>
      <c r="BN1133" s="295" t="s">
        <v>873</v>
      </c>
      <c r="BO1133" s="130"/>
      <c r="BP1133" s="8"/>
    </row>
    <row r="1134" spans="55:68">
      <c r="BC1134" s="163" t="s">
        <v>724</v>
      </c>
      <c r="BD1134" s="127" t="s">
        <v>874</v>
      </c>
      <c r="BE1134" s="127" t="s">
        <v>157</v>
      </c>
      <c r="BN1134" s="295" t="s">
        <v>875</v>
      </c>
      <c r="BO1134" s="131"/>
      <c r="BP1134" s="8"/>
    </row>
    <row r="1135" spans="55:68">
      <c r="BC1135" s="163">
        <v>23</v>
      </c>
      <c r="BD1135" s="127" t="s">
        <v>285</v>
      </c>
      <c r="BE1135" s="127" t="s">
        <v>163</v>
      </c>
      <c r="BN1135" s="295" t="s">
        <v>876</v>
      </c>
      <c r="BO1135" s="105"/>
      <c r="BP1135" s="8"/>
    </row>
    <row r="1136" spans="55:68">
      <c r="BC1136" s="163" t="s">
        <v>729</v>
      </c>
      <c r="BD1136" s="127" t="s">
        <v>808</v>
      </c>
      <c r="BE1136" s="164" t="s">
        <v>57</v>
      </c>
      <c r="BN1136" s="295" t="s">
        <v>877</v>
      </c>
      <c r="BO1136" s="105"/>
      <c r="BP1136" s="8"/>
    </row>
    <row r="1137" spans="55:68">
      <c r="BC1137" s="163" t="s">
        <v>733</v>
      </c>
      <c r="BD1137" s="127" t="s">
        <v>810</v>
      </c>
      <c r="BE1137" s="164" t="s">
        <v>110</v>
      </c>
      <c r="BN1137" s="295" t="s">
        <v>878</v>
      </c>
      <c r="BO1137" s="105"/>
      <c r="BP1137" s="8"/>
    </row>
    <row r="1138" spans="55:68">
      <c r="BC1138" s="163" t="s">
        <v>738</v>
      </c>
      <c r="BD1138" s="127" t="s">
        <v>812</v>
      </c>
      <c r="BE1138" s="164" t="s">
        <v>57</v>
      </c>
      <c r="BN1138" s="295" t="s">
        <v>879</v>
      </c>
      <c r="BO1138" s="158"/>
      <c r="BP1138" s="8"/>
    </row>
    <row r="1139" spans="55:68">
      <c r="BC1139" s="163" t="s">
        <v>742</v>
      </c>
      <c r="BD1139" s="127" t="s">
        <v>814</v>
      </c>
      <c r="BE1139" s="164" t="s">
        <v>57</v>
      </c>
      <c r="BN1139" s="295" t="s">
        <v>880</v>
      </c>
      <c r="BO1139" s="105"/>
      <c r="BP1139" s="8"/>
    </row>
    <row r="1140" spans="55:68">
      <c r="BC1140" s="171" t="s">
        <v>746</v>
      </c>
      <c r="BD1140" s="151" t="s">
        <v>816</v>
      </c>
      <c r="BE1140" s="151" t="s">
        <v>747</v>
      </c>
      <c r="BN1140" s="295" t="s">
        <v>881</v>
      </c>
      <c r="BO1140" s="105"/>
      <c r="BP1140" s="8"/>
    </row>
    <row r="1141" spans="55:68">
      <c r="BN1141" s="295" t="s">
        <v>882</v>
      </c>
      <c r="BO1141" s="105"/>
      <c r="BP1141" s="8"/>
    </row>
    <row r="1142" spans="55:68">
      <c r="BN1142" s="295" t="s">
        <v>883</v>
      </c>
      <c r="BO1142" s="131"/>
      <c r="BP1142" s="8"/>
    </row>
    <row r="1143" spans="55:68">
      <c r="BN1143" s="295" t="s">
        <v>884</v>
      </c>
      <c r="BO1143" s="152"/>
      <c r="BP1143" s="8"/>
    </row>
    <row r="1144" spans="55:68">
      <c r="BN1144" s="295" t="s">
        <v>885</v>
      </c>
      <c r="BO1144" s="152"/>
      <c r="BP1144" s="8"/>
    </row>
    <row r="1145" spans="55:68">
      <c r="BN1145" s="295" t="s">
        <v>886</v>
      </c>
      <c r="BO1145" s="152"/>
      <c r="BP1145" s="8"/>
    </row>
    <row r="1146" spans="55:68">
      <c r="BN1146" s="295" t="s">
        <v>887</v>
      </c>
      <c r="BO1146" s="106"/>
      <c r="BP1146" s="8"/>
    </row>
    <row r="1147" spans="55:68">
      <c r="BN1147" s="295" t="s">
        <v>888</v>
      </c>
      <c r="BO1147" s="106"/>
      <c r="BP1147" s="8"/>
    </row>
    <row r="1148" spans="55:68">
      <c r="BN1148" s="295" t="s">
        <v>889</v>
      </c>
      <c r="BO1148" s="106"/>
      <c r="BP1148" s="8"/>
    </row>
    <row r="1149" spans="55:68">
      <c r="BN1149" s="295" t="s">
        <v>890</v>
      </c>
      <c r="BO1149" s="106"/>
      <c r="BP1149" s="8"/>
    </row>
    <row r="1150" spans="55:68">
      <c r="BN1150" s="295" t="s">
        <v>890</v>
      </c>
      <c r="BO1150" s="106"/>
      <c r="BP1150" s="8"/>
    </row>
    <row r="1151" spans="55:68">
      <c r="BN1151" s="295" t="s">
        <v>891</v>
      </c>
      <c r="BO1151" s="106"/>
      <c r="BP1151" s="8"/>
    </row>
    <row r="1152" spans="55:68">
      <c r="BN1152" s="295" t="s">
        <v>892</v>
      </c>
      <c r="BO1152" s="106"/>
      <c r="BP1152" s="8"/>
    </row>
    <row r="1153" spans="66:68">
      <c r="BN1153" s="295" t="s">
        <v>893</v>
      </c>
      <c r="BO1153" s="172"/>
      <c r="BP1153" s="8"/>
    </row>
    <row r="1154" spans="66:68">
      <c r="BN1154" s="295" t="s">
        <v>894</v>
      </c>
      <c r="BO1154" s="173"/>
      <c r="BP1154" s="8"/>
    </row>
    <row r="1155" spans="66:68">
      <c r="BN1155" s="295" t="s">
        <v>894</v>
      </c>
      <c r="BO1155" s="172"/>
      <c r="BP1155" s="8"/>
    </row>
    <row r="1156" spans="66:68">
      <c r="BN1156" s="295" t="s">
        <v>895</v>
      </c>
      <c r="BO1156" s="173"/>
      <c r="BP1156" s="8"/>
    </row>
    <row r="1157" spans="66:68">
      <c r="BN1157" s="295" t="s">
        <v>896</v>
      </c>
      <c r="BO1157" s="172"/>
      <c r="BP1157" s="8"/>
    </row>
    <row r="1158" spans="66:68">
      <c r="BN1158" s="295" t="s">
        <v>896</v>
      </c>
      <c r="BO1158" s="172"/>
      <c r="BP1158" s="8"/>
    </row>
    <row r="1159" spans="66:68">
      <c r="BN1159" s="295" t="s">
        <v>897</v>
      </c>
      <c r="BO1159" s="173"/>
      <c r="BP1159" s="8"/>
    </row>
    <row r="1160" spans="66:68">
      <c r="BN1160" s="295" t="s">
        <v>898</v>
      </c>
      <c r="BO1160" s="172"/>
      <c r="BP1160" s="8"/>
    </row>
    <row r="1161" spans="66:68">
      <c r="BN1161" s="295" t="s">
        <v>899</v>
      </c>
      <c r="BO1161" s="174"/>
      <c r="BP1161" s="8"/>
    </row>
    <row r="1162" spans="66:68">
      <c r="BN1162" s="295" t="s">
        <v>900</v>
      </c>
      <c r="BO1162" s="174"/>
      <c r="BP1162" s="8"/>
    </row>
    <row r="1163" spans="66:68">
      <c r="BN1163" s="295" t="s">
        <v>901</v>
      </c>
      <c r="BO1163" s="174"/>
      <c r="BP1163" s="8"/>
    </row>
    <row r="1164" spans="66:68">
      <c r="BN1164" s="295" t="s">
        <v>902</v>
      </c>
      <c r="BO1164" s="174"/>
      <c r="BP1164" s="8"/>
    </row>
    <row r="1165" spans="66:68">
      <c r="BN1165" s="295" t="s">
        <v>903</v>
      </c>
      <c r="BO1165" s="174"/>
      <c r="BP1165" s="8"/>
    </row>
    <row r="1166" spans="66:68">
      <c r="BN1166" s="295" t="s">
        <v>904</v>
      </c>
      <c r="BO1166" s="175"/>
      <c r="BP1166" s="8"/>
    </row>
    <row r="1167" spans="66:68">
      <c r="BN1167" s="295" t="s">
        <v>905</v>
      </c>
      <c r="BO1167" s="106"/>
      <c r="BP1167" s="8"/>
    </row>
    <row r="1168" spans="66:68">
      <c r="BN1168" s="295" t="s">
        <v>906</v>
      </c>
      <c r="BO1168" s="106"/>
      <c r="BP1168" s="8"/>
    </row>
    <row r="1169" spans="66:68">
      <c r="BN1169" s="295" t="s">
        <v>907</v>
      </c>
      <c r="BO1169" s="106"/>
      <c r="BP1169" s="8"/>
    </row>
    <row r="1170" spans="66:68">
      <c r="BN1170" s="295" t="s">
        <v>908</v>
      </c>
      <c r="BO1170" s="106"/>
      <c r="BP1170" s="8"/>
    </row>
    <row r="1171" spans="66:68">
      <c r="BN1171" s="295" t="s">
        <v>909</v>
      </c>
      <c r="BO1171" s="130"/>
      <c r="BP1171" s="8"/>
    </row>
    <row r="1172" spans="66:68">
      <c r="BN1172" s="295" t="s">
        <v>909</v>
      </c>
      <c r="BO1172" s="101"/>
      <c r="BP1172" s="8"/>
    </row>
    <row r="1173" spans="66:68">
      <c r="BN1173" s="295" t="s">
        <v>910</v>
      </c>
      <c r="BO1173" s="106"/>
      <c r="BP1173" s="8"/>
    </row>
    <row r="1174" spans="66:68">
      <c r="BN1174" s="295" t="s">
        <v>911</v>
      </c>
      <c r="BO1174" s="101"/>
      <c r="BP1174" s="8"/>
    </row>
    <row r="1175" spans="66:68">
      <c r="BN1175" s="295" t="s">
        <v>912</v>
      </c>
      <c r="BO1175" s="130"/>
      <c r="BP1175" s="8"/>
    </row>
    <row r="1176" spans="66:68">
      <c r="BN1176" s="295" t="s">
        <v>913</v>
      </c>
      <c r="BO1176" s="152"/>
      <c r="BP1176" s="8"/>
    </row>
    <row r="1177" spans="66:68">
      <c r="BN1177" s="295" t="s">
        <v>914</v>
      </c>
      <c r="BO1177" s="152"/>
      <c r="BP1177" s="8"/>
    </row>
    <row r="1178" spans="66:68">
      <c r="BN1178" s="295" t="s">
        <v>915</v>
      </c>
      <c r="BO1178" s="152"/>
      <c r="BP1178" s="8"/>
    </row>
    <row r="1179" spans="66:68">
      <c r="BN1179" s="295" t="s">
        <v>916</v>
      </c>
      <c r="BO1179" s="176"/>
      <c r="BP1179" s="8"/>
    </row>
    <row r="1180" spans="66:68">
      <c r="BN1180" s="295" t="s">
        <v>916</v>
      </c>
      <c r="BO1180" s="177"/>
      <c r="BP1180" s="8"/>
    </row>
    <row r="1181" spans="66:68">
      <c r="BN1181" s="295" t="s">
        <v>917</v>
      </c>
      <c r="BO1181" s="167"/>
      <c r="BP1181" s="8"/>
    </row>
    <row r="1182" spans="66:68">
      <c r="BN1182" s="295" t="s">
        <v>918</v>
      </c>
      <c r="BO1182" s="178"/>
      <c r="BP1182" s="8"/>
    </row>
    <row r="1183" spans="66:68">
      <c r="BN1183" s="295" t="s">
        <v>919</v>
      </c>
      <c r="BO1183" s="178"/>
      <c r="BP1183" s="8"/>
    </row>
    <row r="1184" spans="66:68">
      <c r="BN1184" s="295" t="s">
        <v>920</v>
      </c>
      <c r="BO1184" s="179"/>
      <c r="BP1184" s="8"/>
    </row>
    <row r="1185" spans="66:68">
      <c r="BN1185" s="295" t="s">
        <v>921</v>
      </c>
      <c r="BO1185" s="179"/>
      <c r="BP1185" s="8"/>
    </row>
    <row r="1186" spans="66:68">
      <c r="BN1186" s="295" t="s">
        <v>922</v>
      </c>
      <c r="BO1186" s="179"/>
      <c r="BP1186" s="8"/>
    </row>
    <row r="1187" spans="66:68">
      <c r="BN1187" s="295" t="s">
        <v>923</v>
      </c>
      <c r="BO1187" s="167"/>
      <c r="BP1187" s="8"/>
    </row>
    <row r="1188" spans="66:68">
      <c r="BN1188" s="295" t="s">
        <v>924</v>
      </c>
      <c r="BO1188" s="177"/>
      <c r="BP1188" s="8"/>
    </row>
    <row r="1189" spans="66:68">
      <c r="BN1189" s="295" t="s">
        <v>925</v>
      </c>
      <c r="BO1189" s="177"/>
      <c r="BP1189" s="8"/>
    </row>
    <row r="1190" spans="66:68">
      <c r="BN1190" s="295" t="s">
        <v>926</v>
      </c>
      <c r="BO1190" s="177"/>
      <c r="BP1190" s="8"/>
    </row>
    <row r="1191" spans="66:68">
      <c r="BN1191" s="295" t="s">
        <v>927</v>
      </c>
      <c r="BO1191" s="177"/>
      <c r="BP1191" s="8"/>
    </row>
    <row r="1192" spans="66:68">
      <c r="BN1192" s="295" t="s">
        <v>928</v>
      </c>
      <c r="BO1192" s="177"/>
      <c r="BP1192" s="8"/>
    </row>
    <row r="1193" spans="66:68">
      <c r="BN1193" s="295" t="s">
        <v>929</v>
      </c>
      <c r="BO1193" s="177"/>
      <c r="BP1193" s="8"/>
    </row>
    <row r="1194" spans="66:68">
      <c r="BN1194" s="295" t="s">
        <v>930</v>
      </c>
      <c r="BO1194" s="180"/>
      <c r="BP1194" s="8"/>
    </row>
    <row r="1195" spans="66:68">
      <c r="BN1195" s="295" t="s">
        <v>931</v>
      </c>
      <c r="BO1195" s="176"/>
      <c r="BP1195" s="8"/>
    </row>
    <row r="1196" spans="66:68">
      <c r="BN1196" s="295" t="s">
        <v>932</v>
      </c>
      <c r="BO1196" s="176"/>
      <c r="BP1196" s="8"/>
    </row>
    <row r="1197" spans="66:68">
      <c r="BN1197" s="295" t="s">
        <v>933</v>
      </c>
      <c r="BO1197" s="176"/>
      <c r="BP1197" s="8"/>
    </row>
    <row r="1198" spans="66:68">
      <c r="BN1198" s="295" t="s">
        <v>934</v>
      </c>
      <c r="BO1198" s="176"/>
      <c r="BP1198" s="8"/>
    </row>
    <row r="1199" spans="66:68">
      <c r="BN1199" s="295" t="s">
        <v>935</v>
      </c>
      <c r="BO1199" s="181"/>
      <c r="BP1199" s="8"/>
    </row>
    <row r="1200" spans="66:68">
      <c r="BN1200" s="295" t="s">
        <v>936</v>
      </c>
      <c r="BO1200" s="182"/>
      <c r="BP1200" s="8"/>
    </row>
    <row r="1201" spans="66:68">
      <c r="BN1201" s="295" t="s">
        <v>937</v>
      </c>
      <c r="BO1201" s="177"/>
      <c r="BP1201" s="8"/>
    </row>
    <row r="1202" spans="66:68">
      <c r="BN1202" s="295" t="s">
        <v>938</v>
      </c>
      <c r="BO1202" s="177"/>
      <c r="BP1202" s="8"/>
    </row>
    <row r="1203" spans="66:68">
      <c r="BN1203" s="295" t="s">
        <v>939</v>
      </c>
      <c r="BO1203" s="177"/>
      <c r="BP1203" s="8"/>
    </row>
    <row r="1204" spans="66:68">
      <c r="BN1204" s="295" t="s">
        <v>940</v>
      </c>
      <c r="BO1204" s="177"/>
      <c r="BP1204" s="8"/>
    </row>
    <row r="1205" spans="66:68">
      <c r="BN1205" s="295" t="s">
        <v>941</v>
      </c>
      <c r="BO1205" s="177"/>
      <c r="BP1205" s="8"/>
    </row>
    <row r="1206" spans="66:68">
      <c r="BN1206" s="295" t="s">
        <v>942</v>
      </c>
      <c r="BO1206" s="177"/>
      <c r="BP1206" s="8"/>
    </row>
    <row r="1207" spans="66:68">
      <c r="BN1207" s="295" t="s">
        <v>943</v>
      </c>
      <c r="BO1207" s="177"/>
      <c r="BP1207" s="8"/>
    </row>
    <row r="1208" spans="66:68">
      <c r="BN1208" s="295" t="s">
        <v>944</v>
      </c>
      <c r="BO1208" s="177"/>
      <c r="BP1208" s="8"/>
    </row>
    <row r="1209" spans="66:68">
      <c r="BN1209" s="295" t="s">
        <v>945</v>
      </c>
      <c r="BO1209" s="177"/>
      <c r="BP1209" s="8"/>
    </row>
    <row r="1210" spans="66:68">
      <c r="BN1210" s="295" t="s">
        <v>946</v>
      </c>
      <c r="BO1210" s="177"/>
      <c r="BP1210" s="8"/>
    </row>
    <row r="1211" spans="66:68">
      <c r="BN1211" s="295" t="s">
        <v>947</v>
      </c>
      <c r="BO1211" s="177"/>
      <c r="BP1211" s="8"/>
    </row>
    <row r="1212" spans="66:68">
      <c r="BN1212" s="295" t="s">
        <v>948</v>
      </c>
      <c r="BO1212" s="183"/>
      <c r="BP1212" s="8"/>
    </row>
    <row r="1213" spans="66:68">
      <c r="BN1213" s="295" t="s">
        <v>949</v>
      </c>
      <c r="BO1213" s="183"/>
      <c r="BP1213" s="8"/>
    </row>
    <row r="1214" spans="66:68">
      <c r="BN1214" s="295" t="s">
        <v>950</v>
      </c>
      <c r="BO1214" s="179"/>
      <c r="BP1214" s="8"/>
    </row>
    <row r="1215" spans="66:68">
      <c r="BN1215" s="295" t="s">
        <v>951</v>
      </c>
      <c r="BO1215" s="179"/>
      <c r="BP1215" s="8"/>
    </row>
    <row r="1216" spans="66:68">
      <c r="BN1216" s="295" t="s">
        <v>952</v>
      </c>
      <c r="BO1216" s="176"/>
      <c r="BP1216" s="8"/>
    </row>
    <row r="1217" spans="66:68">
      <c r="BN1217" s="295" t="s">
        <v>953</v>
      </c>
      <c r="BO1217" s="176"/>
      <c r="BP1217" s="8"/>
    </row>
    <row r="1218" spans="66:68">
      <c r="BN1218" s="295" t="s">
        <v>954</v>
      </c>
      <c r="BO1218" s="179"/>
      <c r="BP1218" s="8"/>
    </row>
    <row r="1219" spans="66:68">
      <c r="BN1219" s="295" t="s">
        <v>955</v>
      </c>
      <c r="BO1219" s="179"/>
      <c r="BP1219" s="8"/>
    </row>
    <row r="1220" spans="66:68">
      <c r="BN1220" s="295" t="s">
        <v>956</v>
      </c>
      <c r="BO1220" s="120"/>
      <c r="BP1220" s="8"/>
    </row>
    <row r="1221" spans="66:68">
      <c r="BN1221" s="295" t="s">
        <v>957</v>
      </c>
      <c r="BO1221" s="120"/>
      <c r="BP1221" s="8"/>
    </row>
    <row r="1222" spans="66:68">
      <c r="BN1222" s="295" t="s">
        <v>958</v>
      </c>
      <c r="BO1222" s="139"/>
      <c r="BP1222" s="8"/>
    </row>
    <row r="1223" spans="66:68">
      <c r="BN1223" s="295" t="s">
        <v>959</v>
      </c>
      <c r="BO1223" s="120"/>
      <c r="BP1223" s="8"/>
    </row>
    <row r="1224" spans="66:68">
      <c r="BN1224" s="295" t="s">
        <v>960</v>
      </c>
      <c r="BO1224" s="120"/>
      <c r="BP1224" s="8"/>
    </row>
    <row r="1225" spans="66:68">
      <c r="BN1225" s="295" t="s">
        <v>961</v>
      </c>
      <c r="BO1225" s="158"/>
      <c r="BP1225" s="8"/>
    </row>
    <row r="1226" spans="66:68">
      <c r="BN1226" s="295" t="s">
        <v>962</v>
      </c>
      <c r="BO1226" s="120"/>
      <c r="BP1226" s="8"/>
    </row>
    <row r="1227" spans="66:68">
      <c r="BN1227" s="295" t="s">
        <v>963</v>
      </c>
      <c r="BO1227" s="158"/>
      <c r="BP1227" s="8"/>
    </row>
    <row r="1228" spans="66:68">
      <c r="BN1228" s="295" t="s">
        <v>964</v>
      </c>
      <c r="BO1228" s="101"/>
      <c r="BP1228" s="8"/>
    </row>
    <row r="1229" spans="66:68">
      <c r="BN1229" s="295" t="s">
        <v>965</v>
      </c>
      <c r="BO1229" s="101"/>
      <c r="BP1229" s="8"/>
    </row>
    <row r="1230" spans="66:68">
      <c r="BN1230" s="295" t="s">
        <v>966</v>
      </c>
      <c r="BO1230" s="101"/>
      <c r="BP1230" s="8"/>
    </row>
    <row r="1231" spans="66:68">
      <c r="BN1231" s="295" t="s">
        <v>967</v>
      </c>
      <c r="BO1231" s="101"/>
      <c r="BP1231" s="8"/>
    </row>
    <row r="1232" spans="66:68">
      <c r="BN1232" s="295" t="s">
        <v>968</v>
      </c>
      <c r="BO1232" s="101"/>
      <c r="BP1232" s="8"/>
    </row>
    <row r="1233" spans="66:68">
      <c r="BN1233" s="295" t="s">
        <v>969</v>
      </c>
      <c r="BO1233" s="101"/>
      <c r="BP1233" s="8"/>
    </row>
    <row r="1234" spans="66:68">
      <c r="BN1234" s="295" t="s">
        <v>970</v>
      </c>
      <c r="BO1234" s="101"/>
      <c r="BP1234" s="8"/>
    </row>
    <row r="1235" spans="66:68">
      <c r="BN1235" s="295" t="s">
        <v>971</v>
      </c>
      <c r="BO1235" s="101"/>
      <c r="BP1235" s="8"/>
    </row>
    <row r="1236" spans="66:68">
      <c r="BN1236" s="295" t="s">
        <v>972</v>
      </c>
      <c r="BO1236" s="176"/>
      <c r="BP1236" s="8"/>
    </row>
    <row r="1237" spans="66:68">
      <c r="BN1237" s="295" t="s">
        <v>973</v>
      </c>
      <c r="BO1237" s="184"/>
      <c r="BP1237" s="8"/>
    </row>
    <row r="1238" spans="66:68">
      <c r="BO1238" s="101"/>
      <c r="BP1238" s="8"/>
    </row>
  </sheetData>
  <dataConsolidate/>
  <mergeCells count="125">
    <mergeCell ref="BC1095:BD1095"/>
    <mergeCell ref="BC998:BC999"/>
    <mergeCell ref="BD998:BD999"/>
    <mergeCell ref="BC1000:BC1003"/>
    <mergeCell ref="BD1000:BD1003"/>
    <mergeCell ref="BF1000:BF1003"/>
    <mergeCell ref="BC1004:BC1012"/>
    <mergeCell ref="BD1004:BD1012"/>
    <mergeCell ref="A35:Y35"/>
    <mergeCell ref="A36:B36"/>
    <mergeCell ref="C36:Y36"/>
    <mergeCell ref="A37:B37"/>
    <mergeCell ref="C37:Y37"/>
    <mergeCell ref="BC996:BF996"/>
    <mergeCell ref="A33:B33"/>
    <mergeCell ref="L33:M33"/>
    <mergeCell ref="N33:O33"/>
    <mergeCell ref="P33:Q33"/>
    <mergeCell ref="W33:X33"/>
    <mergeCell ref="A34:B34"/>
    <mergeCell ref="L34:M34"/>
    <mergeCell ref="N34:O34"/>
    <mergeCell ref="P34:Q34"/>
    <mergeCell ref="W34:X34"/>
    <mergeCell ref="A30:E30"/>
    <mergeCell ref="F30:J30"/>
    <mergeCell ref="K30:K32"/>
    <mergeCell ref="L30:Y30"/>
    <mergeCell ref="A31:B32"/>
    <mergeCell ref="C31:C32"/>
    <mergeCell ref="D31:D32"/>
    <mergeCell ref="E31:E32"/>
    <mergeCell ref="F31:F32"/>
    <mergeCell ref="G31:H32"/>
    <mergeCell ref="I31:I32"/>
    <mergeCell ref="J31:J32"/>
    <mergeCell ref="L31:Q31"/>
    <mergeCell ref="R31:V31"/>
    <mergeCell ref="W31:X32"/>
    <mergeCell ref="Y31:Y32"/>
    <mergeCell ref="L32:M32"/>
    <mergeCell ref="N32:O32"/>
    <mergeCell ref="P32:Q32"/>
    <mergeCell ref="S32:T32"/>
    <mergeCell ref="F27:G27"/>
    <mergeCell ref="I27:J27"/>
    <mergeCell ref="L27:N27"/>
    <mergeCell ref="A28:Y28"/>
    <mergeCell ref="A29:J29"/>
    <mergeCell ref="K29:Y29"/>
    <mergeCell ref="F25:G25"/>
    <mergeCell ref="I25:J25"/>
    <mergeCell ref="L25:N25"/>
    <mergeCell ref="F26:G26"/>
    <mergeCell ref="I26:J26"/>
    <mergeCell ref="L26:N26"/>
    <mergeCell ref="A23:A26"/>
    <mergeCell ref="F22:G22"/>
    <mergeCell ref="I22:J22"/>
    <mergeCell ref="L22:N22"/>
    <mergeCell ref="F23:G23"/>
    <mergeCell ref="I23:J23"/>
    <mergeCell ref="L23:N23"/>
    <mergeCell ref="F24:G24"/>
    <mergeCell ref="I24:J24"/>
    <mergeCell ref="L24:N24"/>
    <mergeCell ref="F20:G20"/>
    <mergeCell ref="I20:J20"/>
    <mergeCell ref="L20:N20"/>
    <mergeCell ref="F21:G21"/>
    <mergeCell ref="I21:J21"/>
    <mergeCell ref="L21:N21"/>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T11:Y11"/>
    <mergeCell ref="A12:Y12"/>
    <mergeCell ref="B13:C13"/>
    <mergeCell ref="E13:H13"/>
    <mergeCell ref="J13:M13"/>
    <mergeCell ref="N13:O13"/>
    <mergeCell ref="P13:Y13"/>
    <mergeCell ref="A8:Y8"/>
    <mergeCell ref="A9:I9"/>
    <mergeCell ref="J9:P9"/>
    <mergeCell ref="Q9:S11"/>
    <mergeCell ref="T9:Y10"/>
    <mergeCell ref="B10:I10"/>
    <mergeCell ref="K10:P10"/>
    <mergeCell ref="B11:D11"/>
    <mergeCell ref="E11:I11"/>
    <mergeCell ref="K11:P11"/>
    <mergeCell ref="X5:Y5"/>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27">
      <formula1>$AI$6:$AI$8</formula1>
    </dataValidation>
    <dataValidation type="list" allowBlank="1" showInputMessage="1" showErrorMessage="1" error="!!Debe elegir el tipo de indicador de la lista!!" prompt="!!Seleccione el tipo de indicador!!" sqref="H18:H27">
      <formula1>$AC$6:$AC$7</formula1>
    </dataValidation>
    <dataValidation allowBlank="1" showInputMessage="1" showErrorMessage="1" prompt="!!Registre la meta Programada al trimestre de reporte!!" sqref="V18:V27"/>
    <dataValidation allowBlank="1" showInputMessage="1" showErrorMessage="1" error="!!Registre en números relativos, la meta programada al trimestre de reporte!!" prompt="!!Registre en números relativos, la meta programada al trimestre de reporte!!" sqref="X18:X27"/>
    <dataValidation allowBlank="1" showInputMessage="1" showErrorMessage="1" error="!!Registre en números absolutos, la meta programada al trimestre de reporte!!" prompt="!!Registre en números absolutos, la meta programada al trimestre de reporte!!" sqref="W18:W27"/>
    <dataValidation type="list" allowBlank="1" showInputMessage="1" showErrorMessage="1" error="!!Debe seleccionar de la lista el sentido de medición del indicador!!!!" prompt="!!Seleccione el sentido de medición del indicador!!" sqref="K18:K27">
      <formula1>$AF$6:$AF$7</formula1>
    </dataValidation>
    <dataValidation type="list" allowBlank="1" showInputMessage="1" showErrorMessage="1" error="!!Debe seleccionar de la lista la frecuencia que mide el indicador!!" prompt="!!Seleccione la frecuencia para medir el indicador!!" sqref="M18:N22 L18:L27">
      <formula1>$Z$6:$Z$13</formula1>
    </dataValidation>
    <dataValidation type="list" allowBlank="1" showInputMessage="1" showErrorMessage="1" error="No puede cambiar el Nombre del  Programa, sólo ebe seleccionarlo.  " sqref="B7:H7">
      <formula1>$BB$997:$BB$1066</formula1>
    </dataValidation>
    <dataValidation type="custom" allowBlank="1" showInputMessage="1" showErrorMessage="1" error="!! No modifique esta información !!" sqref="A6:Y6 A7 I7 N7 U7:V7 A8:Y8 A9:P9 Q9:S11 J10:J11 A10:A11 A12:Y12 A13 D13 I13 N13:O13 A14:Y17 A28:Y32 A35:Y35 E33:E34 J33:K34 P33:Q34 V33:Y34">
      <formula1>0</formula1>
    </dataValidation>
    <dataValidation type="custom" allowBlank="1" showInputMessage="1" showErrorMessage="1" error="!!No modifique esta información!!" sqref="A33:B34">
      <formula1>0</formula1>
    </dataValidation>
    <dataValidation type="list" allowBlank="1" showInputMessage="1" showErrorMessage="1" sqref="P13">
      <formula1>$BN$997:$BN$1237</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$BJ$997:$BJ$1017</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18:G22 F18:F27">
      <formula1>$AE$6:$AE$10</formula1>
    </dataValidation>
    <dataValidation type="list" allowBlank="1" showInputMessage="1" showErrorMessage="1" error="!!Debe elegir la dimennsión que mide el indicador!!" prompt="!!Seleccione la dimensión que mide el indicador!!" sqref="J18 I18:I27">
      <formula1>$AD$6:$AD$9</formula1>
    </dataValidation>
    <dataValidation type="list" allowBlank="1" showInputMessage="1" showErrorMessage="1" sqref="G33:G34 S33:S34">
      <formula1>$AH$6:$AH$20</formula1>
    </dataValidation>
    <dataValidation type="list" allowBlank="1" showInputMessage="1" showErrorMessage="1" sqref="E11:I11">
      <formula1>$BH$997:$BH$1067</formula1>
    </dataValidation>
    <dataValidation type="list" allowBlank="1" showInputMessage="1" showErrorMessage="1" sqref="T9 T11">
      <formula1>$BO$996:$BO$1002</formula1>
    </dataValidation>
    <dataValidation type="list" allowBlank="1" showInputMessage="1" showErrorMessage="1" sqref="B11:D11">
      <formula1>$BH$997:$BH$1066</formula1>
    </dataValidation>
    <dataValidation type="list" allowBlank="1" showInputMessage="1" showErrorMessage="1" sqref="B10:I10">
      <formula1>$BG$997:$BG$1001</formula1>
    </dataValidation>
    <dataValidation type="list" allowBlank="1" showInputMessage="1" showErrorMessage="1" sqref="J13">
      <formula1>$BM$998:$BM$1110</formula1>
    </dataValidation>
    <dataValidation type="list" allowBlank="1" showInputMessage="1" showErrorMessage="1" sqref="E13">
      <formula1>$BL$998:$BL$1025</formula1>
    </dataValidation>
    <dataValidation type="list" allowBlank="1" showInputMessage="1" showErrorMessage="1" sqref="B18">
      <formula1>FINES</formula1>
    </dataValidation>
    <dataValidation type="list" allowBlank="1" showInputMessage="1" showErrorMessage="1" sqref="B13:C13">
      <formula1>$BK$997:$BK$1000</formula1>
    </dataValidation>
    <dataValidation type="list" allowBlank="1" showInputMessage="1" showErrorMessage="1" sqref="K10:M10">
      <formula1>$BI$997:$BI$1040</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$BC$1066:$BC$1093</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43"/>
  <sheetViews>
    <sheetView showGridLines="0" view="pageBreakPreview" topLeftCell="F31" zoomScaleNormal="80" zoomScaleSheetLayoutView="100" workbookViewId="0">
      <selection activeCell="J38" sqref="J38:J39"/>
    </sheetView>
  </sheetViews>
  <sheetFormatPr baseColWidth="10" defaultRowHeight="15"/>
  <cols>
    <col min="1" max="1" width="19.5703125" style="7" bestFit="1" customWidth="1"/>
    <col min="2" max="2" width="34.85546875" style="7" customWidth="1"/>
    <col min="3" max="3" width="24.5703125" style="7" customWidth="1"/>
    <col min="4" max="4" width="37.85546875" style="7" customWidth="1"/>
    <col min="5" max="5" width="35.7109375" style="7" customWidth="1"/>
    <col min="6" max="6" width="11.140625" style="7" customWidth="1"/>
    <col min="7" max="7" width="8.140625" style="7" customWidth="1"/>
    <col min="8" max="8" width="10.5703125" style="7" customWidth="1"/>
    <col min="9" max="10" width="11.140625" style="7" customWidth="1"/>
    <col min="11" max="11" width="16" style="7" customWidth="1"/>
    <col min="12" max="12" width="10.140625" style="7" customWidth="1"/>
    <col min="13" max="13" width="4.7109375" style="7" hidden="1" customWidth="1"/>
    <col min="14" max="14" width="14.5703125" style="7" customWidth="1"/>
    <col min="15" max="15" width="6.140625" style="7" hidden="1" customWidth="1"/>
    <col min="16" max="16" width="9.7109375" style="7" customWidth="1"/>
    <col min="17" max="17" width="7.140625" style="7" hidden="1" customWidth="1"/>
    <col min="18" max="18" width="9.42578125" style="7" customWidth="1"/>
    <col min="19" max="19" width="7" style="7" customWidth="1"/>
    <col min="20" max="20" width="7.28515625" style="7" customWidth="1"/>
    <col min="21" max="21" width="8.85546875" style="7" customWidth="1"/>
    <col min="22" max="22" width="9.85546875" style="7" customWidth="1"/>
    <col min="23" max="23" width="11.42578125" style="7" customWidth="1"/>
    <col min="24" max="24" width="9" style="7" customWidth="1"/>
    <col min="25" max="25" width="13.42578125" style="7" customWidth="1"/>
    <col min="26" max="26" width="11.5703125" style="7" hidden="1" customWidth="1"/>
    <col min="27" max="27" width="6.140625" style="7" hidden="1" customWidth="1"/>
    <col min="28" max="28" width="7.7109375" style="7" hidden="1" customWidth="1"/>
    <col min="29" max="30" width="11.42578125" style="7" hidden="1" customWidth="1"/>
    <col min="31" max="31" width="22.28515625" style="7" hidden="1" customWidth="1"/>
    <col min="32" max="32" width="18.5703125" style="7" hidden="1" customWidth="1"/>
    <col min="33" max="33" width="19.42578125" style="7" hidden="1" customWidth="1"/>
    <col min="34" max="34" width="11.42578125" style="7" hidden="1" customWidth="1"/>
    <col min="35" max="35" width="19.140625" style="7" hidden="1" customWidth="1"/>
    <col min="36" max="52" width="11.42578125" style="7" hidden="1" customWidth="1"/>
    <col min="53" max="53" width="7.85546875" style="7" hidden="1" customWidth="1"/>
    <col min="54" max="54" width="80" style="7" hidden="1" customWidth="1"/>
    <col min="55" max="55" width="11.5703125" style="7" hidden="1" customWidth="1"/>
    <col min="56" max="56" width="38.140625" style="7" hidden="1" customWidth="1"/>
    <col min="57" max="57" width="75.28515625" style="7" hidden="1" customWidth="1"/>
    <col min="58" max="58" width="73" style="7" hidden="1" customWidth="1"/>
    <col min="59" max="59" width="59.42578125" style="7" hidden="1" customWidth="1"/>
    <col min="60" max="60" width="45.7109375" style="7" hidden="1" customWidth="1"/>
    <col min="61" max="61" width="90" style="7" hidden="1" customWidth="1"/>
    <col min="62" max="62" width="43.42578125" style="7" hidden="1" customWidth="1"/>
    <col min="63" max="63" width="29.85546875" style="7" hidden="1" customWidth="1"/>
    <col min="64" max="64" width="38.85546875" style="7" hidden="1" customWidth="1"/>
    <col min="65" max="65" width="55.5703125" style="7" hidden="1" customWidth="1"/>
    <col min="66" max="66" width="96.85546875" style="7" hidden="1" customWidth="1"/>
    <col min="67" max="67" width="34" style="7" hidden="1" customWidth="1"/>
    <col min="68" max="68" width="85.28515625" style="7" hidden="1" customWidth="1"/>
    <col min="69" max="69" width="21.28515625" style="7" customWidth="1"/>
    <col min="70" max="16384" width="11.42578125" style="7"/>
  </cols>
  <sheetData>
    <row r="1" spans="1:54" s="8" customFormat="1" ht="16.5" hidden="1" customHeight="1">
      <c r="B1" s="696"/>
      <c r="C1" s="696"/>
      <c r="D1" s="696"/>
      <c r="E1" s="696"/>
      <c r="F1" s="696"/>
      <c r="G1" s="696"/>
      <c r="H1" s="696"/>
      <c r="I1" s="696"/>
      <c r="J1" s="696"/>
      <c r="K1" s="696"/>
      <c r="L1" s="696"/>
      <c r="M1" s="696"/>
      <c r="N1" s="696"/>
      <c r="O1" s="696"/>
      <c r="P1" s="696"/>
      <c r="Q1" s="696"/>
      <c r="R1" s="696"/>
      <c r="S1" s="696"/>
      <c r="T1" s="696"/>
    </row>
    <row r="2" spans="1:54" s="8" customFormat="1" ht="14.25" customHeight="1">
      <c r="A2" s="697" t="s">
        <v>547</v>
      </c>
      <c r="B2" s="697"/>
      <c r="C2" s="697"/>
      <c r="D2" s="697"/>
      <c r="E2" s="697"/>
      <c r="F2" s="697"/>
      <c r="G2" s="697"/>
      <c r="H2" s="697"/>
      <c r="I2" s="697"/>
      <c r="J2" s="697"/>
      <c r="K2" s="697"/>
      <c r="L2" s="697"/>
      <c r="M2" s="697"/>
      <c r="N2" s="697"/>
      <c r="O2" s="697"/>
      <c r="P2" s="697"/>
      <c r="Q2" s="697"/>
      <c r="R2" s="697"/>
      <c r="S2" s="697"/>
      <c r="T2" s="697"/>
      <c r="U2" s="697"/>
      <c r="V2" s="319"/>
      <c r="W2" s="698" t="s">
        <v>548</v>
      </c>
      <c r="X2" s="698"/>
      <c r="Y2" s="698"/>
      <c r="AA2" s="21" t="s">
        <v>549</v>
      </c>
    </row>
    <row r="3" spans="1:54" s="8" customFormat="1" ht="18" customHeight="1">
      <c r="A3" s="699"/>
      <c r="B3" s="699"/>
      <c r="C3" s="699"/>
      <c r="D3" s="699"/>
      <c r="E3" s="699"/>
      <c r="F3" s="699"/>
      <c r="G3" s="699"/>
      <c r="H3" s="699"/>
      <c r="I3" s="699"/>
      <c r="J3" s="699"/>
      <c r="K3" s="699"/>
      <c r="L3" s="699"/>
      <c r="M3" s="699"/>
      <c r="N3" s="699"/>
      <c r="O3" s="699"/>
      <c r="P3" s="699"/>
      <c r="Q3" s="699"/>
      <c r="R3" s="699"/>
      <c r="S3" s="699"/>
      <c r="T3" s="699"/>
      <c r="U3" s="699"/>
      <c r="V3" s="319"/>
      <c r="W3" s="700" t="s">
        <v>550</v>
      </c>
      <c r="X3" s="700"/>
      <c r="Y3" s="22" t="s">
        <v>551</v>
      </c>
      <c r="AA3" s="21" t="s">
        <v>552</v>
      </c>
    </row>
    <row r="4" spans="1:54" s="8" customFormat="1" ht="15.75" customHeight="1" thickBot="1">
      <c r="A4" s="701"/>
      <c r="B4" s="701"/>
      <c r="C4" s="701"/>
      <c r="D4" s="701"/>
      <c r="E4" s="701"/>
      <c r="F4" s="701"/>
      <c r="G4" s="701"/>
      <c r="H4" s="701"/>
      <c r="I4" s="701"/>
      <c r="J4" s="701"/>
      <c r="K4" s="701"/>
      <c r="L4" s="701"/>
      <c r="M4" s="701"/>
      <c r="N4" s="701"/>
      <c r="O4" s="701"/>
      <c r="P4" s="701"/>
      <c r="Q4" s="701"/>
      <c r="R4" s="701"/>
      <c r="S4" s="701"/>
      <c r="T4" s="701"/>
      <c r="U4" s="701"/>
      <c r="V4" s="319"/>
      <c r="W4" s="23"/>
      <c r="X4" s="23"/>
      <c r="Y4" s="23"/>
      <c r="AA4" s="21" t="s">
        <v>553</v>
      </c>
    </row>
    <row r="5" spans="1:54" s="8" customFormat="1" ht="12.75" customHeight="1" thickBot="1">
      <c r="C5" s="319"/>
      <c r="D5" s="319"/>
      <c r="E5" s="319"/>
      <c r="F5" s="319"/>
      <c r="G5" s="319"/>
      <c r="H5" s="319"/>
      <c r="I5" s="319"/>
      <c r="J5" s="319"/>
      <c r="K5" s="319"/>
      <c r="L5" s="319"/>
      <c r="M5" s="319"/>
      <c r="N5" s="319"/>
      <c r="O5" s="319"/>
      <c r="P5" s="319"/>
      <c r="Q5" s="319"/>
      <c r="R5" s="319"/>
      <c r="S5" s="319"/>
      <c r="T5" s="319"/>
      <c r="U5" s="319"/>
      <c r="V5" s="319"/>
      <c r="W5" s="414" t="s">
        <v>1053</v>
      </c>
      <c r="X5" s="868">
        <v>43125</v>
      </c>
      <c r="Y5" s="869"/>
      <c r="AA5" s="262" t="s">
        <v>551</v>
      </c>
      <c r="AD5" s="8" t="s">
        <v>41</v>
      </c>
      <c r="AI5" s="263" t="s">
        <v>554</v>
      </c>
    </row>
    <row r="6" spans="1:54" s="25" customFormat="1" ht="19.5" thickBot="1">
      <c r="A6" s="657" t="s">
        <v>555</v>
      </c>
      <c r="B6" s="658"/>
      <c r="C6" s="658"/>
      <c r="D6" s="658"/>
      <c r="E6" s="658"/>
      <c r="F6" s="658"/>
      <c r="G6" s="658"/>
      <c r="H6" s="658"/>
      <c r="I6" s="658"/>
      <c r="J6" s="658"/>
      <c r="K6" s="658"/>
      <c r="L6" s="658"/>
      <c r="M6" s="658"/>
      <c r="N6" s="658"/>
      <c r="O6" s="658"/>
      <c r="P6" s="658"/>
      <c r="Q6" s="658"/>
      <c r="R6" s="658"/>
      <c r="S6" s="658"/>
      <c r="T6" s="658"/>
      <c r="U6" s="658"/>
      <c r="V6" s="658"/>
      <c r="W6" s="658"/>
      <c r="X6" s="658"/>
      <c r="Y6" s="659"/>
      <c r="Z6" s="24" t="s">
        <v>556</v>
      </c>
      <c r="AA6" s="7" t="s">
        <v>27</v>
      </c>
      <c r="AC6" s="7" t="s">
        <v>52</v>
      </c>
      <c r="AD6" s="26" t="s">
        <v>23</v>
      </c>
      <c r="AE6" s="26" t="s">
        <v>26</v>
      </c>
      <c r="AF6" s="5" t="s">
        <v>22</v>
      </c>
      <c r="AG6" s="7">
        <v>2013</v>
      </c>
      <c r="AH6" s="264" t="s">
        <v>557</v>
      </c>
      <c r="AI6" s="7" t="s">
        <v>558</v>
      </c>
      <c r="BA6" s="8"/>
      <c r="BB6" s="8"/>
    </row>
    <row r="7" spans="1:54" ht="30.75" customHeight="1" thickBot="1">
      <c r="A7" s="27" t="s">
        <v>6</v>
      </c>
      <c r="B7" s="687" t="s">
        <v>230</v>
      </c>
      <c r="C7" s="688"/>
      <c r="D7" s="688"/>
      <c r="E7" s="688"/>
      <c r="F7" s="688"/>
      <c r="G7" s="688"/>
      <c r="H7" s="689"/>
      <c r="I7" s="28" t="s">
        <v>559</v>
      </c>
      <c r="J7" s="29" t="s">
        <v>560</v>
      </c>
      <c r="K7" s="669" t="s">
        <v>561</v>
      </c>
      <c r="L7" s="670"/>
      <c r="M7" s="690"/>
      <c r="N7" s="27" t="s">
        <v>562</v>
      </c>
      <c r="O7" s="669" t="s">
        <v>563</v>
      </c>
      <c r="P7" s="670"/>
      <c r="Q7" s="670"/>
      <c r="R7" s="670"/>
      <c r="S7" s="670"/>
      <c r="T7" s="690"/>
      <c r="U7" s="691" t="s">
        <v>564</v>
      </c>
      <c r="V7" s="692"/>
      <c r="W7" s="693" t="s">
        <v>563</v>
      </c>
      <c r="X7" s="694"/>
      <c r="Y7" s="695"/>
      <c r="Z7" s="24" t="s">
        <v>65</v>
      </c>
      <c r="AA7" s="7" t="s">
        <v>28</v>
      </c>
      <c r="AC7" s="7" t="s">
        <v>21</v>
      </c>
      <c r="AD7" s="26" t="s">
        <v>53</v>
      </c>
      <c r="AE7" s="26" t="s">
        <v>520</v>
      </c>
      <c r="AF7" s="5" t="s">
        <v>64</v>
      </c>
      <c r="AG7" s="7">
        <v>2014</v>
      </c>
      <c r="AH7" s="264" t="s">
        <v>565</v>
      </c>
      <c r="AI7" s="7" t="s">
        <v>566</v>
      </c>
      <c r="BA7" s="8"/>
      <c r="BB7" s="8"/>
    </row>
    <row r="8" spans="1:54" s="25" customFormat="1" ht="19.5" thickBot="1">
      <c r="A8" s="657" t="s">
        <v>567</v>
      </c>
      <c r="B8" s="658"/>
      <c r="C8" s="658"/>
      <c r="D8" s="658"/>
      <c r="E8" s="658"/>
      <c r="F8" s="658"/>
      <c r="G8" s="658"/>
      <c r="H8" s="658"/>
      <c r="I8" s="658"/>
      <c r="J8" s="658"/>
      <c r="K8" s="658"/>
      <c r="L8" s="658"/>
      <c r="M8" s="658"/>
      <c r="N8" s="658"/>
      <c r="O8" s="658"/>
      <c r="P8" s="658"/>
      <c r="Q8" s="658"/>
      <c r="R8" s="658"/>
      <c r="S8" s="658"/>
      <c r="T8" s="658"/>
      <c r="U8" s="658"/>
      <c r="V8" s="658"/>
      <c r="W8" s="658"/>
      <c r="X8" s="658"/>
      <c r="Y8" s="659"/>
      <c r="Z8" s="30" t="s">
        <v>568</v>
      </c>
      <c r="AA8" s="7" t="s">
        <v>29</v>
      </c>
      <c r="AD8" s="26" t="s">
        <v>74</v>
      </c>
      <c r="AE8" s="26" t="s">
        <v>569</v>
      </c>
      <c r="AG8" s="7">
        <v>2015</v>
      </c>
      <c r="AH8" s="264" t="s">
        <v>570</v>
      </c>
      <c r="AI8" s="7" t="s">
        <v>571</v>
      </c>
      <c r="BA8" s="8"/>
      <c r="BB8" s="8"/>
    </row>
    <row r="9" spans="1:54" ht="16.5" customHeight="1" thickBot="1">
      <c r="A9" s="660" t="s">
        <v>572</v>
      </c>
      <c r="B9" s="661"/>
      <c r="C9" s="661"/>
      <c r="D9" s="661"/>
      <c r="E9" s="661"/>
      <c r="F9" s="661"/>
      <c r="G9" s="661"/>
      <c r="H9" s="661"/>
      <c r="I9" s="662"/>
      <c r="J9" s="663" t="s">
        <v>573</v>
      </c>
      <c r="K9" s="664"/>
      <c r="L9" s="664"/>
      <c r="M9" s="664"/>
      <c r="N9" s="664"/>
      <c r="O9" s="664"/>
      <c r="P9" s="665"/>
      <c r="Q9" s="666" t="s">
        <v>574</v>
      </c>
      <c r="R9" s="666"/>
      <c r="S9" s="666"/>
      <c r="T9" s="669" t="s">
        <v>5</v>
      </c>
      <c r="U9" s="670"/>
      <c r="V9" s="670"/>
      <c r="W9" s="670"/>
      <c r="X9" s="670"/>
      <c r="Y9" s="671"/>
      <c r="Z9" s="24" t="s">
        <v>83</v>
      </c>
      <c r="AA9" s="7" t="s">
        <v>30</v>
      </c>
      <c r="AD9" s="26" t="s">
        <v>82</v>
      </c>
      <c r="AE9" s="26" t="s">
        <v>98</v>
      </c>
      <c r="AG9" s="7">
        <v>2016</v>
      </c>
      <c r="AH9" s="264" t="s">
        <v>575</v>
      </c>
      <c r="BA9" s="8"/>
      <c r="BB9" s="8"/>
    </row>
    <row r="10" spans="1:54" ht="27.75" customHeight="1" thickBot="1">
      <c r="A10" s="31" t="s">
        <v>576</v>
      </c>
      <c r="B10" s="678" t="s">
        <v>15</v>
      </c>
      <c r="C10" s="679"/>
      <c r="D10" s="679"/>
      <c r="E10" s="679"/>
      <c r="F10" s="679"/>
      <c r="G10" s="679"/>
      <c r="H10" s="679"/>
      <c r="I10" s="680"/>
      <c r="J10" s="32" t="s">
        <v>18</v>
      </c>
      <c r="K10" s="681" t="s">
        <v>5</v>
      </c>
      <c r="L10" s="682"/>
      <c r="M10" s="682"/>
      <c r="N10" s="682"/>
      <c r="O10" s="682"/>
      <c r="P10" s="683"/>
      <c r="Q10" s="667"/>
      <c r="R10" s="667"/>
      <c r="S10" s="667"/>
      <c r="T10" s="672"/>
      <c r="U10" s="673"/>
      <c r="V10" s="673"/>
      <c r="W10" s="673"/>
      <c r="X10" s="673"/>
      <c r="Y10" s="674"/>
      <c r="Z10" s="24" t="s">
        <v>65</v>
      </c>
      <c r="AE10" s="26" t="s">
        <v>54</v>
      </c>
      <c r="AG10" s="7">
        <v>2017</v>
      </c>
      <c r="AH10" s="264" t="s">
        <v>577</v>
      </c>
      <c r="BA10" s="8"/>
      <c r="BB10" s="8"/>
    </row>
    <row r="11" spans="1:54" ht="40.5" customHeight="1" thickBot="1">
      <c r="A11" s="33" t="s">
        <v>16</v>
      </c>
      <c r="B11" s="684" t="s">
        <v>349</v>
      </c>
      <c r="C11" s="685"/>
      <c r="D11" s="685"/>
      <c r="E11" s="684"/>
      <c r="F11" s="685"/>
      <c r="G11" s="685"/>
      <c r="H11" s="685"/>
      <c r="I11" s="686"/>
      <c r="J11" s="36" t="s">
        <v>16</v>
      </c>
      <c r="K11" s="647"/>
      <c r="L11" s="648"/>
      <c r="M11" s="648"/>
      <c r="N11" s="648"/>
      <c r="O11" s="648"/>
      <c r="P11" s="649"/>
      <c r="Q11" s="668"/>
      <c r="R11" s="668"/>
      <c r="S11" s="668"/>
      <c r="T11" s="675" t="s">
        <v>5</v>
      </c>
      <c r="U11" s="676"/>
      <c r="V11" s="676"/>
      <c r="W11" s="676"/>
      <c r="X11" s="676"/>
      <c r="Y11" s="677"/>
      <c r="Z11" s="24" t="s">
        <v>90</v>
      </c>
      <c r="AG11" s="7">
        <v>2018</v>
      </c>
      <c r="AH11" s="264" t="s">
        <v>578</v>
      </c>
      <c r="BA11" s="8"/>
      <c r="BB11" s="8"/>
    </row>
    <row r="12" spans="1:54" ht="15.75" customHeight="1" thickTop="1" thickBot="1">
      <c r="A12" s="733" t="s">
        <v>579</v>
      </c>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5"/>
      <c r="Z12" s="24" t="s">
        <v>580</v>
      </c>
      <c r="AG12" s="7">
        <v>2019</v>
      </c>
      <c r="AH12" s="264" t="s">
        <v>581</v>
      </c>
      <c r="BA12" s="8"/>
      <c r="BB12" s="8"/>
    </row>
    <row r="13" spans="1:54" ht="34.5" customHeight="1" thickTop="1" thickBot="1">
      <c r="A13" s="358" t="s">
        <v>9</v>
      </c>
      <c r="B13" s="816" t="s">
        <v>10</v>
      </c>
      <c r="C13" s="817"/>
      <c r="D13" s="318" t="s">
        <v>11</v>
      </c>
      <c r="E13" s="818" t="s">
        <v>106</v>
      </c>
      <c r="F13" s="819"/>
      <c r="G13" s="819"/>
      <c r="H13" s="820"/>
      <c r="I13" s="359" t="s">
        <v>13</v>
      </c>
      <c r="J13" s="821" t="s">
        <v>202</v>
      </c>
      <c r="K13" s="822"/>
      <c r="L13" s="822"/>
      <c r="M13" s="823"/>
      <c r="N13" s="744" t="s">
        <v>582</v>
      </c>
      <c r="O13" s="745"/>
      <c r="P13" s="826" t="s">
        <v>677</v>
      </c>
      <c r="Q13" s="822"/>
      <c r="R13" s="822"/>
      <c r="S13" s="822"/>
      <c r="T13" s="822"/>
      <c r="U13" s="822"/>
      <c r="V13" s="822"/>
      <c r="W13" s="822"/>
      <c r="X13" s="822"/>
      <c r="Y13" s="822"/>
      <c r="Z13" s="24" t="s">
        <v>583</v>
      </c>
      <c r="AG13" s="7">
        <v>2020</v>
      </c>
      <c r="AH13" s="264" t="s">
        <v>584</v>
      </c>
      <c r="BA13" s="8"/>
      <c r="BB13" s="8"/>
    </row>
    <row r="14" spans="1:54" ht="15.75" thickBot="1">
      <c r="A14" s="624" t="s">
        <v>585</v>
      </c>
      <c r="B14" s="625"/>
      <c r="C14" s="625"/>
      <c r="D14" s="625"/>
      <c r="E14" s="625"/>
      <c r="F14" s="625"/>
      <c r="G14" s="625"/>
      <c r="H14" s="625"/>
      <c r="I14" s="625"/>
      <c r="J14" s="625"/>
      <c r="K14" s="625"/>
      <c r="L14" s="625"/>
      <c r="M14" s="625"/>
      <c r="N14" s="625"/>
      <c r="O14" s="625"/>
      <c r="P14" s="625"/>
      <c r="Q14" s="625"/>
      <c r="R14" s="625"/>
      <c r="S14" s="625"/>
      <c r="T14" s="625"/>
      <c r="U14" s="625"/>
      <c r="V14" s="625"/>
      <c r="W14" s="625"/>
      <c r="X14" s="766"/>
      <c r="Y14" s="767"/>
      <c r="AG14" s="7">
        <v>2021</v>
      </c>
      <c r="BA14" s="8"/>
      <c r="BB14" s="8"/>
    </row>
    <row r="15" spans="1:54" ht="26.25" customHeight="1" thickBot="1">
      <c r="A15" s="629" t="s">
        <v>411</v>
      </c>
      <c r="B15" s="617" t="s">
        <v>586</v>
      </c>
      <c r="C15" s="631" t="s">
        <v>587</v>
      </c>
      <c r="D15" s="631"/>
      <c r="E15" s="631"/>
      <c r="F15" s="631"/>
      <c r="G15" s="631"/>
      <c r="H15" s="631"/>
      <c r="I15" s="631"/>
      <c r="J15" s="631"/>
      <c r="K15" s="631"/>
      <c r="L15" s="631"/>
      <c r="M15" s="631"/>
      <c r="N15" s="631"/>
      <c r="O15" s="631"/>
      <c r="P15" s="631"/>
      <c r="Q15" s="631"/>
      <c r="R15" s="631"/>
      <c r="S15" s="631"/>
      <c r="T15" s="631"/>
      <c r="U15" s="631"/>
      <c r="V15" s="631"/>
      <c r="W15" s="617" t="s">
        <v>588</v>
      </c>
      <c r="X15" s="617"/>
      <c r="Y15" s="632" t="s">
        <v>589</v>
      </c>
      <c r="AG15" s="7">
        <v>2022</v>
      </c>
      <c r="BA15" s="8"/>
      <c r="BB15" s="8"/>
    </row>
    <row r="16" spans="1:54" ht="31.5" customHeight="1" thickBot="1">
      <c r="A16" s="630"/>
      <c r="B16" s="614"/>
      <c r="C16" s="616" t="s">
        <v>590</v>
      </c>
      <c r="D16" s="616" t="s">
        <v>591</v>
      </c>
      <c r="E16" s="616" t="s">
        <v>592</v>
      </c>
      <c r="F16" s="618" t="s">
        <v>24</v>
      </c>
      <c r="G16" s="619"/>
      <c r="H16" s="616" t="s">
        <v>39</v>
      </c>
      <c r="I16" s="618" t="s">
        <v>593</v>
      </c>
      <c r="J16" s="619"/>
      <c r="K16" s="616" t="s">
        <v>40</v>
      </c>
      <c r="L16" s="618" t="s">
        <v>42</v>
      </c>
      <c r="M16" s="622"/>
      <c r="N16" s="619"/>
      <c r="O16" s="614" t="s">
        <v>25</v>
      </c>
      <c r="P16" s="614"/>
      <c r="Q16" s="614"/>
      <c r="R16" s="614"/>
      <c r="S16" s="614"/>
      <c r="T16" s="614"/>
      <c r="U16" s="614" t="s">
        <v>594</v>
      </c>
      <c r="V16" s="614"/>
      <c r="W16" s="614" t="s">
        <v>595</v>
      </c>
      <c r="X16" s="614"/>
      <c r="Y16" s="633"/>
      <c r="AG16" s="7">
        <v>2023</v>
      </c>
      <c r="BA16" s="8"/>
      <c r="BB16" s="8"/>
    </row>
    <row r="17" spans="1:54" ht="22.5" customHeight="1" thickBot="1">
      <c r="A17" s="630"/>
      <c r="B17" s="614"/>
      <c r="C17" s="634"/>
      <c r="D17" s="634"/>
      <c r="E17" s="634"/>
      <c r="F17" s="620"/>
      <c r="G17" s="621"/>
      <c r="H17" s="617"/>
      <c r="I17" s="620"/>
      <c r="J17" s="621"/>
      <c r="K17" s="617"/>
      <c r="L17" s="620"/>
      <c r="M17" s="623"/>
      <c r="N17" s="621"/>
      <c r="O17" s="50">
        <v>2013</v>
      </c>
      <c r="P17" s="50">
        <v>2014</v>
      </c>
      <c r="Q17" s="50">
        <v>2015</v>
      </c>
      <c r="R17" s="50">
        <v>2015</v>
      </c>
      <c r="S17" s="50">
        <v>2016</v>
      </c>
      <c r="T17" s="50"/>
      <c r="U17" s="51" t="s">
        <v>596</v>
      </c>
      <c r="V17" s="51" t="s">
        <v>597</v>
      </c>
      <c r="W17" s="50" t="s">
        <v>598</v>
      </c>
      <c r="X17" s="50" t="s">
        <v>599</v>
      </c>
      <c r="Y17" s="631"/>
      <c r="AG17" s="7">
        <v>2024</v>
      </c>
      <c r="BA17" s="8"/>
      <c r="BB17" s="8"/>
    </row>
    <row r="18" spans="1:54" ht="26.25" thickBot="1">
      <c r="A18" s="52" t="s">
        <v>412</v>
      </c>
      <c r="B18" s="415" t="s">
        <v>56</v>
      </c>
      <c r="C18" s="54"/>
      <c r="D18" s="54"/>
      <c r="E18" s="54"/>
      <c r="F18" s="606"/>
      <c r="G18" s="607"/>
      <c r="H18" s="55"/>
      <c r="I18" s="606"/>
      <c r="J18" s="607"/>
      <c r="K18" s="55"/>
      <c r="L18" s="606"/>
      <c r="M18" s="615"/>
      <c r="N18" s="607"/>
      <c r="O18" s="57"/>
      <c r="P18" s="57"/>
      <c r="Q18" s="57"/>
      <c r="R18" s="57"/>
      <c r="S18" s="57"/>
      <c r="T18" s="57"/>
      <c r="U18" s="58"/>
      <c r="V18" s="58"/>
      <c r="W18" s="59"/>
      <c r="X18" s="58"/>
      <c r="Y18" s="60"/>
      <c r="BA18" s="8"/>
      <c r="BB18" s="8"/>
    </row>
    <row r="19" spans="1:54" ht="26.25" thickBot="1">
      <c r="A19" s="52" t="s">
        <v>414</v>
      </c>
      <c r="B19" s="61" t="s">
        <v>1081</v>
      </c>
      <c r="C19" s="57"/>
      <c r="D19" s="57"/>
      <c r="E19" s="57"/>
      <c r="F19" s="609"/>
      <c r="G19" s="610"/>
      <c r="H19" s="62"/>
      <c r="I19" s="606"/>
      <c r="J19" s="607"/>
      <c r="K19" s="62"/>
      <c r="L19" s="602"/>
      <c r="M19" s="608"/>
      <c r="N19" s="603"/>
      <c r="O19" s="57"/>
      <c r="P19" s="57"/>
      <c r="Q19" s="57"/>
      <c r="R19" s="57"/>
      <c r="S19" s="57"/>
      <c r="T19" s="57"/>
      <c r="U19" s="58"/>
      <c r="V19" s="58"/>
      <c r="W19" s="59"/>
      <c r="X19" s="58"/>
      <c r="Y19" s="60"/>
      <c r="BA19" s="8"/>
      <c r="BB19" s="8"/>
    </row>
    <row r="20" spans="1:54" ht="15.75" thickBot="1">
      <c r="A20" s="320" t="s">
        <v>416</v>
      </c>
      <c r="B20" s="61" t="s">
        <v>1082</v>
      </c>
      <c r="C20" s="57"/>
      <c r="D20" s="57"/>
      <c r="E20" s="57"/>
      <c r="F20" s="609"/>
      <c r="G20" s="610"/>
      <c r="H20" s="62"/>
      <c r="I20" s="606"/>
      <c r="J20" s="607"/>
      <c r="K20" s="62"/>
      <c r="L20" s="602"/>
      <c r="M20" s="608"/>
      <c r="N20" s="603"/>
      <c r="O20" s="57"/>
      <c r="P20" s="57"/>
      <c r="Q20" s="57"/>
      <c r="R20" s="57"/>
      <c r="S20" s="57"/>
      <c r="T20" s="64"/>
      <c r="U20" s="65"/>
      <c r="V20" s="58"/>
      <c r="W20" s="59"/>
      <c r="X20" s="58"/>
      <c r="Y20" s="60"/>
      <c r="BA20" s="8"/>
      <c r="BB20" s="8"/>
    </row>
    <row r="21" spans="1:54" ht="90.75" thickBot="1">
      <c r="A21" s="320" t="s">
        <v>435</v>
      </c>
      <c r="B21" s="61" t="s">
        <v>1083</v>
      </c>
      <c r="C21" s="57" t="s">
        <v>1084</v>
      </c>
      <c r="D21" s="57" t="s">
        <v>1085</v>
      </c>
      <c r="E21" s="67" t="s">
        <v>1086</v>
      </c>
      <c r="F21" s="316" t="s">
        <v>26</v>
      </c>
      <c r="G21" s="317"/>
      <c r="H21" s="62" t="s">
        <v>21</v>
      </c>
      <c r="I21" s="311" t="s">
        <v>23</v>
      </c>
      <c r="J21" s="312"/>
      <c r="K21" s="62" t="s">
        <v>22</v>
      </c>
      <c r="L21" s="313" t="s">
        <v>568</v>
      </c>
      <c r="M21" s="314"/>
      <c r="N21" s="315"/>
      <c r="O21" s="57"/>
      <c r="P21" s="57"/>
      <c r="Q21" s="57"/>
      <c r="R21" s="57"/>
      <c r="S21" s="57"/>
      <c r="T21" s="64"/>
      <c r="U21" s="65">
        <v>1</v>
      </c>
      <c r="V21" s="58"/>
      <c r="W21" s="59">
        <v>22878</v>
      </c>
      <c r="X21" s="58">
        <v>1</v>
      </c>
      <c r="Y21" s="60" t="s">
        <v>558</v>
      </c>
      <c r="BA21" s="8"/>
      <c r="BB21" s="8"/>
    </row>
    <row r="22" spans="1:54" ht="90.75" thickBot="1">
      <c r="A22" s="320" t="s">
        <v>435</v>
      </c>
      <c r="B22" s="61" t="s">
        <v>1087</v>
      </c>
      <c r="C22" s="57" t="s">
        <v>1088</v>
      </c>
      <c r="D22" s="67" t="s">
        <v>1085</v>
      </c>
      <c r="E22" s="67" t="s">
        <v>1089</v>
      </c>
      <c r="F22" s="316" t="s">
        <v>26</v>
      </c>
      <c r="G22" s="317"/>
      <c r="H22" s="62" t="s">
        <v>21</v>
      </c>
      <c r="I22" s="311" t="s">
        <v>23</v>
      </c>
      <c r="J22" s="312"/>
      <c r="K22" s="62" t="s">
        <v>22</v>
      </c>
      <c r="L22" s="313" t="s">
        <v>568</v>
      </c>
      <c r="M22" s="314"/>
      <c r="N22" s="315"/>
      <c r="O22" s="57"/>
      <c r="P22" s="57"/>
      <c r="Q22" s="57"/>
      <c r="R22" s="57"/>
      <c r="S22" s="57"/>
      <c r="T22" s="64"/>
      <c r="U22" s="65">
        <v>1</v>
      </c>
      <c r="V22" s="58"/>
      <c r="W22" s="59">
        <v>22215</v>
      </c>
      <c r="X22" s="58">
        <v>1</v>
      </c>
      <c r="Y22" s="60" t="s">
        <v>558</v>
      </c>
      <c r="BA22" s="8"/>
      <c r="BB22" s="8"/>
    </row>
    <row r="23" spans="1:54" ht="75.75" thickBot="1">
      <c r="A23" s="320" t="s">
        <v>435</v>
      </c>
      <c r="B23" s="61" t="s">
        <v>1090</v>
      </c>
      <c r="C23" s="57" t="s">
        <v>1091</v>
      </c>
      <c r="D23" s="57" t="s">
        <v>1092</v>
      </c>
      <c r="E23" s="67" t="s">
        <v>1093</v>
      </c>
      <c r="F23" s="316" t="s">
        <v>26</v>
      </c>
      <c r="G23" s="317"/>
      <c r="H23" s="62" t="s">
        <v>21</v>
      </c>
      <c r="I23" s="311" t="s">
        <v>23</v>
      </c>
      <c r="J23" s="312"/>
      <c r="K23" s="62" t="s">
        <v>22</v>
      </c>
      <c r="L23" s="313" t="s">
        <v>568</v>
      </c>
      <c r="M23" s="314"/>
      <c r="N23" s="315"/>
      <c r="O23" s="57"/>
      <c r="P23" s="57"/>
      <c r="Q23" s="57"/>
      <c r="R23" s="57"/>
      <c r="S23" s="57"/>
      <c r="T23" s="64"/>
      <c r="U23" s="65">
        <v>1</v>
      </c>
      <c r="V23" s="58"/>
      <c r="W23" s="59">
        <v>14140</v>
      </c>
      <c r="X23" s="58">
        <v>1</v>
      </c>
      <c r="Y23" s="60" t="s">
        <v>558</v>
      </c>
      <c r="BA23" s="8"/>
      <c r="BB23" s="8"/>
    </row>
    <row r="24" spans="1:54" ht="120.75" thickBot="1">
      <c r="A24" s="320" t="s">
        <v>435</v>
      </c>
      <c r="B24" s="61" t="s">
        <v>1094</v>
      </c>
      <c r="C24" s="57" t="s">
        <v>1095</v>
      </c>
      <c r="D24" s="67" t="s">
        <v>1096</v>
      </c>
      <c r="E24" s="67" t="s">
        <v>1097</v>
      </c>
      <c r="F24" s="316" t="s">
        <v>26</v>
      </c>
      <c r="G24" s="317"/>
      <c r="H24" s="62" t="s">
        <v>21</v>
      </c>
      <c r="I24" s="311" t="s">
        <v>23</v>
      </c>
      <c r="J24" s="312"/>
      <c r="K24" s="62" t="s">
        <v>22</v>
      </c>
      <c r="L24" s="313" t="s">
        <v>568</v>
      </c>
      <c r="M24" s="314"/>
      <c r="N24" s="315"/>
      <c r="O24" s="57"/>
      <c r="P24" s="57"/>
      <c r="Q24" s="57"/>
      <c r="R24" s="57"/>
      <c r="S24" s="57"/>
      <c r="T24" s="64"/>
      <c r="U24" s="65">
        <v>1</v>
      </c>
      <c r="V24" s="58"/>
      <c r="W24" s="59">
        <v>7174</v>
      </c>
      <c r="X24" s="58">
        <v>1</v>
      </c>
      <c r="Y24" s="60" t="s">
        <v>558</v>
      </c>
      <c r="BA24" s="8"/>
      <c r="BB24" s="8"/>
    </row>
    <row r="25" spans="1:54" ht="60.75" thickBot="1">
      <c r="A25" s="320" t="s">
        <v>1098</v>
      </c>
      <c r="B25" s="61" t="s">
        <v>1099</v>
      </c>
      <c r="C25" s="67" t="s">
        <v>1100</v>
      </c>
      <c r="D25" s="67" t="s">
        <v>1101</v>
      </c>
      <c r="E25" s="67" t="s">
        <v>1102</v>
      </c>
      <c r="F25" s="316" t="s">
        <v>26</v>
      </c>
      <c r="G25" s="317"/>
      <c r="H25" s="62" t="s">
        <v>21</v>
      </c>
      <c r="I25" s="311" t="s">
        <v>23</v>
      </c>
      <c r="J25" s="312"/>
      <c r="K25" s="62" t="s">
        <v>22</v>
      </c>
      <c r="L25" s="313" t="s">
        <v>568</v>
      </c>
      <c r="M25" s="314"/>
      <c r="N25" s="315"/>
      <c r="O25" s="57"/>
      <c r="P25" s="57"/>
      <c r="Q25" s="57"/>
      <c r="R25" s="57"/>
      <c r="S25" s="57"/>
      <c r="T25" s="64"/>
      <c r="U25" s="65">
        <v>1</v>
      </c>
      <c r="V25" s="58"/>
      <c r="W25" s="59">
        <v>9458</v>
      </c>
      <c r="X25" s="58">
        <v>1</v>
      </c>
      <c r="Y25" s="60" t="s">
        <v>558</v>
      </c>
      <c r="BA25" s="8"/>
      <c r="BB25" s="8"/>
    </row>
    <row r="26" spans="1:54" ht="180.75" thickBot="1">
      <c r="A26" s="416"/>
      <c r="B26" s="61" t="s">
        <v>1103</v>
      </c>
      <c r="C26" s="289" t="s">
        <v>1104</v>
      </c>
      <c r="D26" s="289" t="s">
        <v>1105</v>
      </c>
      <c r="E26" s="67" t="s">
        <v>1106</v>
      </c>
      <c r="F26" s="316" t="s">
        <v>54</v>
      </c>
      <c r="G26" s="317"/>
      <c r="H26" s="62" t="s">
        <v>52</v>
      </c>
      <c r="I26" s="311" t="s">
        <v>74</v>
      </c>
      <c r="J26" s="312"/>
      <c r="K26" s="62" t="s">
        <v>64</v>
      </c>
      <c r="L26" s="313" t="s">
        <v>90</v>
      </c>
      <c r="M26" s="314"/>
      <c r="N26" s="315"/>
      <c r="O26" s="57"/>
      <c r="P26" s="57"/>
      <c r="Q26" s="57"/>
      <c r="R26" s="57"/>
      <c r="S26" s="57"/>
      <c r="T26" s="64"/>
      <c r="U26" s="65">
        <v>1</v>
      </c>
      <c r="V26" s="58"/>
      <c r="W26" s="59">
        <v>3</v>
      </c>
      <c r="X26" s="58">
        <v>1</v>
      </c>
      <c r="Y26" s="60" t="s">
        <v>558</v>
      </c>
      <c r="BA26" s="8"/>
      <c r="BB26" s="8"/>
    </row>
    <row r="27" spans="1:54" ht="120.75" thickBot="1">
      <c r="A27" s="416"/>
      <c r="B27" s="61" t="s">
        <v>1107</v>
      </c>
      <c r="C27" s="67" t="s">
        <v>1108</v>
      </c>
      <c r="D27" s="67" t="s">
        <v>1109</v>
      </c>
      <c r="E27" s="67" t="s">
        <v>1110</v>
      </c>
      <c r="F27" s="316"/>
      <c r="G27" s="417" t="s">
        <v>1111</v>
      </c>
      <c r="H27" s="62" t="s">
        <v>21</v>
      </c>
      <c r="I27" s="311" t="s">
        <v>23</v>
      </c>
      <c r="J27" s="312"/>
      <c r="K27" s="62" t="s">
        <v>22</v>
      </c>
      <c r="L27" s="313" t="s">
        <v>568</v>
      </c>
      <c r="M27" s="314"/>
      <c r="N27" s="315"/>
      <c r="O27" s="57"/>
      <c r="P27" s="57"/>
      <c r="Q27" s="57"/>
      <c r="R27" s="57"/>
      <c r="S27" s="57"/>
      <c r="T27" s="64"/>
      <c r="U27" s="65">
        <v>1</v>
      </c>
      <c r="V27" s="58"/>
      <c r="W27" s="59">
        <v>3</v>
      </c>
      <c r="X27" s="58">
        <v>1</v>
      </c>
      <c r="Y27" s="60" t="s">
        <v>558</v>
      </c>
      <c r="BA27" s="8"/>
      <c r="BB27" s="8"/>
    </row>
    <row r="28" spans="1:54" ht="90.75" thickBot="1">
      <c r="A28" s="416"/>
      <c r="B28" s="61" t="s">
        <v>1112</v>
      </c>
      <c r="C28" s="67" t="s">
        <v>1113</v>
      </c>
      <c r="D28" s="67" t="s">
        <v>1109</v>
      </c>
      <c r="E28" s="67" t="s">
        <v>1114</v>
      </c>
      <c r="F28" s="316"/>
      <c r="G28" s="417" t="s">
        <v>1111</v>
      </c>
      <c r="H28" s="62" t="s">
        <v>21</v>
      </c>
      <c r="I28" s="311" t="s">
        <v>23</v>
      </c>
      <c r="J28" s="312"/>
      <c r="K28" s="62" t="s">
        <v>22</v>
      </c>
      <c r="L28" s="313" t="s">
        <v>568</v>
      </c>
      <c r="M28" s="314"/>
      <c r="N28" s="315"/>
      <c r="O28" s="57"/>
      <c r="P28" s="57"/>
      <c r="Q28" s="57"/>
      <c r="R28" s="57"/>
      <c r="S28" s="57"/>
      <c r="T28" s="64"/>
      <c r="U28" s="65">
        <v>1</v>
      </c>
      <c r="V28" s="58"/>
      <c r="W28" s="59">
        <v>2</v>
      </c>
      <c r="X28" s="58">
        <v>1</v>
      </c>
      <c r="Y28" s="60" t="s">
        <v>558</v>
      </c>
      <c r="BA28" s="8"/>
      <c r="BB28" s="8"/>
    </row>
    <row r="29" spans="1:54" ht="15.75" thickBot="1">
      <c r="A29" s="320"/>
      <c r="B29" s="61"/>
      <c r="C29" s="57"/>
      <c r="D29" s="57"/>
      <c r="E29" s="67"/>
      <c r="F29" s="316"/>
      <c r="G29" s="317"/>
      <c r="H29" s="62"/>
      <c r="I29" s="311"/>
      <c r="J29" s="312"/>
      <c r="K29" s="62"/>
      <c r="L29" s="313"/>
      <c r="M29" s="314"/>
      <c r="N29" s="315"/>
      <c r="O29" s="57"/>
      <c r="P29" s="57"/>
      <c r="Q29" s="57"/>
      <c r="R29" s="57"/>
      <c r="S29" s="57"/>
      <c r="T29" s="64"/>
      <c r="U29" s="65"/>
      <c r="V29" s="58"/>
      <c r="W29" s="59"/>
      <c r="X29" s="58"/>
      <c r="Y29" s="60"/>
      <c r="BA29" s="8"/>
      <c r="BB29" s="8"/>
    </row>
    <row r="30" spans="1:54" ht="15.75" thickBot="1">
      <c r="A30" s="320"/>
      <c r="B30" s="61"/>
      <c r="C30" s="57"/>
      <c r="D30" s="57"/>
      <c r="E30" s="57"/>
      <c r="F30" s="316"/>
      <c r="G30" s="317"/>
      <c r="H30" s="62"/>
      <c r="I30" s="311"/>
      <c r="J30" s="312"/>
      <c r="K30" s="62"/>
      <c r="L30" s="313"/>
      <c r="M30" s="314"/>
      <c r="N30" s="315"/>
      <c r="O30" s="57"/>
      <c r="P30" s="57"/>
      <c r="Q30" s="57"/>
      <c r="R30" s="57"/>
      <c r="S30" s="57"/>
      <c r="T30" s="64"/>
      <c r="U30" s="65"/>
      <c r="V30" s="58"/>
      <c r="W30" s="59"/>
      <c r="X30" s="58"/>
      <c r="Y30" s="60"/>
      <c r="BA30" s="8"/>
      <c r="BB30" s="8"/>
    </row>
    <row r="31" spans="1:54" ht="12.75" customHeight="1">
      <c r="A31" s="350"/>
      <c r="B31" s="405"/>
      <c r="C31" s="406"/>
      <c r="D31" s="406"/>
      <c r="E31" s="406"/>
      <c r="F31" s="863"/>
      <c r="G31" s="864"/>
      <c r="H31" s="407"/>
      <c r="I31" s="865"/>
      <c r="J31" s="866"/>
      <c r="K31" s="407"/>
      <c r="L31" s="863"/>
      <c r="M31" s="867"/>
      <c r="N31" s="864"/>
      <c r="O31" s="406"/>
      <c r="P31" s="406"/>
      <c r="Q31" s="406"/>
      <c r="R31" s="406"/>
      <c r="S31" s="406"/>
      <c r="T31" s="408"/>
      <c r="U31" s="409"/>
      <c r="V31" s="410"/>
      <c r="W31" s="411"/>
      <c r="X31" s="410"/>
      <c r="Y31" s="412"/>
      <c r="BA31" s="8"/>
      <c r="BB31" s="8"/>
    </row>
    <row r="32" spans="1:54" ht="24" customHeight="1" thickBot="1">
      <c r="A32" s="708" t="s">
        <v>601</v>
      </c>
      <c r="B32" s="708"/>
      <c r="C32" s="708"/>
      <c r="D32" s="708"/>
      <c r="E32" s="708"/>
      <c r="F32" s="708"/>
      <c r="G32" s="708"/>
      <c r="H32" s="708"/>
      <c r="I32" s="708"/>
      <c r="J32" s="708"/>
      <c r="K32" s="708"/>
      <c r="L32" s="708"/>
      <c r="M32" s="708"/>
      <c r="N32" s="708"/>
      <c r="O32" s="708"/>
      <c r="P32" s="708"/>
      <c r="Q32" s="708"/>
      <c r="R32" s="708"/>
      <c r="S32" s="708"/>
      <c r="T32" s="708"/>
      <c r="U32" s="708"/>
      <c r="V32" s="708"/>
      <c r="W32" s="708"/>
      <c r="X32" s="708"/>
      <c r="Y32" s="708"/>
      <c r="BA32" s="8"/>
      <c r="BB32" s="8"/>
    </row>
    <row r="33" spans="1:54" ht="21.75" customHeight="1" thickBot="1">
      <c r="A33" s="588" t="s">
        <v>602</v>
      </c>
      <c r="B33" s="588"/>
      <c r="C33" s="588"/>
      <c r="D33" s="588"/>
      <c r="E33" s="588"/>
      <c r="F33" s="588"/>
      <c r="G33" s="588"/>
      <c r="H33" s="588"/>
      <c r="I33" s="588"/>
      <c r="J33" s="588"/>
      <c r="K33" s="588" t="s">
        <v>603</v>
      </c>
      <c r="L33" s="588"/>
      <c r="M33" s="588"/>
      <c r="N33" s="588"/>
      <c r="O33" s="588"/>
      <c r="P33" s="588"/>
      <c r="Q33" s="588"/>
      <c r="R33" s="588"/>
      <c r="S33" s="588"/>
      <c r="T33" s="588"/>
      <c r="U33" s="588"/>
      <c r="V33" s="588"/>
      <c r="W33" s="588"/>
      <c r="X33" s="588"/>
      <c r="Y33" s="588"/>
      <c r="BA33" s="8"/>
      <c r="BB33" s="8"/>
    </row>
    <row r="34" spans="1:54" ht="34.5" customHeight="1" thickBot="1">
      <c r="A34" s="588" t="s">
        <v>410</v>
      </c>
      <c r="B34" s="588"/>
      <c r="C34" s="588"/>
      <c r="D34" s="588"/>
      <c r="E34" s="588"/>
      <c r="F34" s="588" t="s">
        <v>49</v>
      </c>
      <c r="G34" s="588"/>
      <c r="H34" s="588"/>
      <c r="I34" s="588"/>
      <c r="J34" s="588"/>
      <c r="K34" s="589" t="s">
        <v>604</v>
      </c>
      <c r="L34" s="590" t="s">
        <v>605</v>
      </c>
      <c r="M34" s="591"/>
      <c r="N34" s="591"/>
      <c r="O34" s="591"/>
      <c r="P34" s="591"/>
      <c r="Q34" s="591"/>
      <c r="R34" s="591"/>
      <c r="S34" s="591"/>
      <c r="T34" s="591"/>
      <c r="U34" s="591"/>
      <c r="V34" s="591"/>
      <c r="W34" s="591"/>
      <c r="X34" s="591"/>
      <c r="Y34" s="592"/>
      <c r="BA34" s="8"/>
      <c r="BB34" s="8"/>
    </row>
    <row r="35" spans="1:54" ht="24" customHeight="1" thickBot="1">
      <c r="A35" s="588"/>
      <c r="B35" s="588"/>
      <c r="C35" s="588" t="s">
        <v>0</v>
      </c>
      <c r="D35" s="588" t="s">
        <v>1</v>
      </c>
      <c r="E35" s="588" t="s">
        <v>3</v>
      </c>
      <c r="F35" s="588" t="s">
        <v>0</v>
      </c>
      <c r="G35" s="588" t="s">
        <v>2</v>
      </c>
      <c r="H35" s="588"/>
      <c r="I35" s="589" t="s">
        <v>33</v>
      </c>
      <c r="J35" s="588" t="s">
        <v>3</v>
      </c>
      <c r="K35" s="589"/>
      <c r="L35" s="590" t="s">
        <v>606</v>
      </c>
      <c r="M35" s="591"/>
      <c r="N35" s="591"/>
      <c r="O35" s="591"/>
      <c r="P35" s="591"/>
      <c r="Q35" s="592"/>
      <c r="R35" s="593" t="s">
        <v>49</v>
      </c>
      <c r="S35" s="594"/>
      <c r="T35" s="594"/>
      <c r="U35" s="594"/>
      <c r="V35" s="595"/>
      <c r="W35" s="596" t="s">
        <v>607</v>
      </c>
      <c r="X35" s="597"/>
      <c r="Y35" s="600" t="s">
        <v>608</v>
      </c>
      <c r="BA35" s="8"/>
      <c r="BB35" s="8"/>
    </row>
    <row r="36" spans="1:54" ht="45.75" customHeight="1" thickBot="1">
      <c r="A36" s="588"/>
      <c r="B36" s="588"/>
      <c r="C36" s="588"/>
      <c r="D36" s="588"/>
      <c r="E36" s="588"/>
      <c r="F36" s="588"/>
      <c r="G36" s="588"/>
      <c r="H36" s="588"/>
      <c r="I36" s="589"/>
      <c r="J36" s="588"/>
      <c r="K36" s="589"/>
      <c r="L36" s="590" t="s">
        <v>609</v>
      </c>
      <c r="M36" s="592"/>
      <c r="N36" s="590" t="s">
        <v>1</v>
      </c>
      <c r="O36" s="592"/>
      <c r="P36" s="593" t="s">
        <v>3</v>
      </c>
      <c r="Q36" s="595"/>
      <c r="R36" s="305" t="s">
        <v>609</v>
      </c>
      <c r="S36" s="593" t="s">
        <v>2</v>
      </c>
      <c r="T36" s="595"/>
      <c r="U36" s="81" t="s">
        <v>610</v>
      </c>
      <c r="V36" s="306" t="s">
        <v>3</v>
      </c>
      <c r="W36" s="598"/>
      <c r="X36" s="599"/>
      <c r="Y36" s="601"/>
      <c r="BA36" s="8"/>
      <c r="BB36" s="8"/>
    </row>
    <row r="37" spans="1:54" ht="19.5" customHeight="1" thickBot="1">
      <c r="A37" s="576" t="s">
        <v>611</v>
      </c>
      <c r="B37" s="577"/>
      <c r="C37" s="83">
        <v>25512.53</v>
      </c>
      <c r="D37" s="83"/>
      <c r="E37" s="84">
        <f>SUM(C37:D37)</f>
        <v>25512.53</v>
      </c>
      <c r="F37" s="83"/>
      <c r="G37" s="85"/>
      <c r="H37" s="83"/>
      <c r="I37" s="83"/>
      <c r="J37" s="84">
        <f>SUM(F37:I37)</f>
        <v>0</v>
      </c>
      <c r="K37" s="84">
        <f>E37+J37</f>
        <v>25512.53</v>
      </c>
      <c r="L37" s="580">
        <v>33376</v>
      </c>
      <c r="M37" s="581"/>
      <c r="N37" s="580"/>
      <c r="O37" s="581"/>
      <c r="P37" s="582">
        <f>SUM(L37:O37)</f>
        <v>33376</v>
      </c>
      <c r="Q37" s="583"/>
      <c r="R37" s="86"/>
      <c r="S37" s="85"/>
      <c r="T37" s="86"/>
      <c r="U37" s="86"/>
      <c r="V37" s="87">
        <f>SUM(R37,T37,U37)</f>
        <v>0</v>
      </c>
      <c r="W37" s="706">
        <f>SUM(P37,V37)</f>
        <v>33376</v>
      </c>
      <c r="X37" s="707"/>
      <c r="Y37" s="88">
        <f>IF(W37=0,0,W37/K37)</f>
        <v>1.3082199217404153</v>
      </c>
      <c r="BA37" s="8"/>
      <c r="BB37" s="8"/>
    </row>
    <row r="38" spans="1:54" ht="19.5" customHeight="1" thickBot="1">
      <c r="A38" s="576" t="s">
        <v>612</v>
      </c>
      <c r="B38" s="577"/>
      <c r="C38" s="83"/>
      <c r="D38" s="83"/>
      <c r="E38" s="84">
        <f>SUM(C38:D38)</f>
        <v>0</v>
      </c>
      <c r="F38" s="83"/>
      <c r="G38" s="85" t="s">
        <v>584</v>
      </c>
      <c r="H38" s="83">
        <v>4016.1</v>
      </c>
      <c r="I38" s="83">
        <v>5993.9</v>
      </c>
      <c r="J38" s="84">
        <f>SUM(F38:I38)</f>
        <v>10010</v>
      </c>
      <c r="K38" s="84">
        <f>J38+E38</f>
        <v>10010</v>
      </c>
      <c r="L38" s="580"/>
      <c r="M38" s="581"/>
      <c r="N38" s="586"/>
      <c r="O38" s="587"/>
      <c r="P38" s="582">
        <f>SUM(L38:O38)</f>
        <v>0</v>
      </c>
      <c r="Q38" s="583"/>
      <c r="R38" s="86">
        <v>4016.1</v>
      </c>
      <c r="S38" s="85" t="s">
        <v>584</v>
      </c>
      <c r="T38" s="86"/>
      <c r="U38" s="86">
        <v>5993.9</v>
      </c>
      <c r="V38" s="87">
        <f>SUM(R38,T38,U38)</f>
        <v>10010</v>
      </c>
      <c r="W38" s="706">
        <f>SUM(P38,V38)</f>
        <v>10010</v>
      </c>
      <c r="X38" s="707"/>
      <c r="Y38" s="88">
        <f>IF(W38=0,0,W38/K38)</f>
        <v>1</v>
      </c>
      <c r="BA38" s="8"/>
      <c r="BB38" s="8"/>
    </row>
    <row r="39" spans="1:54" ht="19.5" customHeight="1" thickBot="1">
      <c r="A39" s="576" t="s">
        <v>612</v>
      </c>
      <c r="B39" s="577"/>
      <c r="C39" s="83"/>
      <c r="D39" s="83"/>
      <c r="E39" s="84">
        <f>SUM(C39:D39)</f>
        <v>0</v>
      </c>
      <c r="F39" s="83">
        <v>16530</v>
      </c>
      <c r="G39" s="85"/>
      <c r="H39" s="83"/>
      <c r="I39" s="83"/>
      <c r="J39" s="84">
        <f>SUM(F39:I39)</f>
        <v>16530</v>
      </c>
      <c r="K39" s="84">
        <f>J39+E39</f>
        <v>16530</v>
      </c>
      <c r="L39" s="580"/>
      <c r="M39" s="581"/>
      <c r="N39" s="586"/>
      <c r="O39" s="587"/>
      <c r="P39" s="582">
        <f>SUM(L39:O39)</f>
        <v>0</v>
      </c>
      <c r="Q39" s="583"/>
      <c r="R39" s="86">
        <v>16530</v>
      </c>
      <c r="S39" s="85"/>
      <c r="T39" s="86"/>
      <c r="U39" s="86"/>
      <c r="V39" s="87">
        <f>SUM(R39,T39,U39)</f>
        <v>16530</v>
      </c>
      <c r="W39" s="706">
        <f>SUM(P39,V39)</f>
        <v>16530</v>
      </c>
      <c r="X39" s="707"/>
      <c r="Y39" s="88">
        <f>IF(W39=0,0,W39/K39)</f>
        <v>1</v>
      </c>
      <c r="BA39" s="8"/>
      <c r="BB39" s="8"/>
    </row>
    <row r="40" spans="1:54" ht="15.75" thickBot="1">
      <c r="A40" s="561" t="s">
        <v>613</v>
      </c>
      <c r="B40" s="562"/>
      <c r="C40" s="562"/>
      <c r="D40" s="562"/>
      <c r="E40" s="562"/>
      <c r="F40" s="562"/>
      <c r="G40" s="562"/>
      <c r="H40" s="562"/>
      <c r="I40" s="562"/>
      <c r="J40" s="562"/>
      <c r="K40" s="562"/>
      <c r="L40" s="562"/>
      <c r="M40" s="562"/>
      <c r="N40" s="562"/>
      <c r="O40" s="562"/>
      <c r="P40" s="562"/>
      <c r="Q40" s="562"/>
      <c r="R40" s="562"/>
      <c r="S40" s="562"/>
      <c r="T40" s="562"/>
      <c r="U40" s="562"/>
      <c r="V40" s="562"/>
      <c r="W40" s="562"/>
      <c r="X40" s="563"/>
      <c r="Y40" s="564"/>
      <c r="BA40" s="8"/>
      <c r="BB40" s="8"/>
    </row>
    <row r="41" spans="1:54" ht="17.25" thickTop="1" thickBot="1">
      <c r="A41" s="565"/>
      <c r="B41" s="566"/>
      <c r="C41" s="870"/>
      <c r="D41" s="568"/>
      <c r="E41" s="568"/>
      <c r="F41" s="568"/>
      <c r="G41" s="568"/>
      <c r="H41" s="568"/>
      <c r="I41" s="568"/>
      <c r="J41" s="568"/>
      <c r="K41" s="568"/>
      <c r="L41" s="568"/>
      <c r="M41" s="568"/>
      <c r="N41" s="568"/>
      <c r="O41" s="568"/>
      <c r="P41" s="568"/>
      <c r="Q41" s="568"/>
      <c r="R41" s="568"/>
      <c r="S41" s="568"/>
      <c r="T41" s="568"/>
      <c r="U41" s="568"/>
      <c r="V41" s="568"/>
      <c r="W41" s="568"/>
      <c r="X41" s="568"/>
      <c r="Y41" s="569"/>
      <c r="BA41" s="8"/>
      <c r="BB41" s="8"/>
    </row>
    <row r="42" spans="1:54" ht="16.5" thickBot="1">
      <c r="A42" s="570"/>
      <c r="B42" s="571"/>
      <c r="C42" s="572"/>
      <c r="D42" s="573"/>
      <c r="E42" s="573"/>
      <c r="F42" s="573"/>
      <c r="G42" s="573"/>
      <c r="H42" s="573"/>
      <c r="I42" s="573"/>
      <c r="J42" s="573"/>
      <c r="K42" s="573"/>
      <c r="L42" s="573"/>
      <c r="M42" s="573"/>
      <c r="N42" s="573"/>
      <c r="O42" s="573"/>
      <c r="P42" s="573"/>
      <c r="Q42" s="573"/>
      <c r="R42" s="573"/>
      <c r="S42" s="573"/>
      <c r="T42" s="573"/>
      <c r="U42" s="573"/>
      <c r="V42" s="573"/>
      <c r="W42" s="573"/>
      <c r="X42" s="573"/>
      <c r="Y42" s="574"/>
      <c r="BA42" s="8"/>
      <c r="BB42" s="8"/>
    </row>
    <row r="43" spans="1:54" ht="15.75" thickTop="1">
      <c r="BA43" s="8"/>
      <c r="BB43" s="8"/>
    </row>
    <row r="44" spans="1:54">
      <c r="C44" s="89"/>
      <c r="BA44" s="8"/>
      <c r="BB44" s="8"/>
    </row>
    <row r="45" spans="1:54">
      <c r="BA45" s="8"/>
      <c r="BB45" s="8"/>
    </row>
    <row r="46" spans="1:54">
      <c r="C46" s="89"/>
      <c r="BA46" s="8"/>
      <c r="BB46" s="8"/>
    </row>
    <row r="47" spans="1:54">
      <c r="BA47" s="8"/>
      <c r="BB47" s="8"/>
    </row>
    <row r="48" spans="1:54">
      <c r="BA48" s="8"/>
      <c r="BB48" s="8"/>
    </row>
    <row r="49" spans="53:54">
      <c r="BA49" s="8"/>
      <c r="BB49" s="8"/>
    </row>
    <row r="50" spans="53:54">
      <c r="BA50" s="8"/>
      <c r="BB50" s="8"/>
    </row>
    <row r="51" spans="53:54">
      <c r="BA51" s="8"/>
      <c r="BB51" s="8"/>
    </row>
    <row r="52" spans="53:54">
      <c r="BA52" s="8"/>
      <c r="BB52" s="8"/>
    </row>
    <row r="53" spans="53:54">
      <c r="BA53" s="8"/>
      <c r="BB53" s="8"/>
    </row>
    <row r="54" spans="53:54">
      <c r="BA54" s="8"/>
      <c r="BB54" s="8"/>
    </row>
    <row r="55" spans="53:54">
      <c r="BA55" s="8"/>
      <c r="BB55" s="8"/>
    </row>
    <row r="56" spans="53:54">
      <c r="BA56" s="8"/>
      <c r="BB56" s="8"/>
    </row>
    <row r="57" spans="53:54">
      <c r="BA57" s="8"/>
      <c r="BB57" s="8"/>
    </row>
    <row r="58" spans="53:54">
      <c r="BA58" s="8"/>
      <c r="BB58" s="8"/>
    </row>
    <row r="59" spans="53:54">
      <c r="BA59" s="8"/>
      <c r="BB59" s="8"/>
    </row>
    <row r="60" spans="53:54">
      <c r="BA60" s="8"/>
      <c r="BB60" s="8"/>
    </row>
    <row r="61" spans="53:54">
      <c r="BA61" s="8"/>
      <c r="BB61" s="8"/>
    </row>
    <row r="62" spans="53:54">
      <c r="BA62" s="8"/>
      <c r="BB62" s="8"/>
    </row>
    <row r="63" spans="53:54">
      <c r="BA63" s="8"/>
      <c r="BB63" s="8"/>
    </row>
    <row r="64" spans="53:54">
      <c r="BA64" s="8"/>
      <c r="BB64" s="8"/>
    </row>
    <row r="65" spans="53:54">
      <c r="BA65" s="8"/>
      <c r="BB65" s="8"/>
    </row>
    <row r="66" spans="53:54">
      <c r="BA66" s="8"/>
      <c r="BB66" s="8"/>
    </row>
    <row r="67" spans="53:54">
      <c r="BA67" s="8"/>
      <c r="BB67" s="8"/>
    </row>
    <row r="68" spans="53:54">
      <c r="BA68" s="8"/>
      <c r="BB68" s="8"/>
    </row>
    <row r="69" spans="53:54">
      <c r="BA69" s="8"/>
      <c r="BB69" s="8"/>
    </row>
    <row r="70" spans="53:54">
      <c r="BA70" s="8"/>
      <c r="BB70" s="8"/>
    </row>
    <row r="71" spans="53:54">
      <c r="BA71" s="8"/>
      <c r="BB71" s="8"/>
    </row>
    <row r="72" spans="53:54">
      <c r="BA72" s="8"/>
      <c r="BB72" s="8"/>
    </row>
    <row r="73" spans="53:54">
      <c r="BA73" s="8"/>
      <c r="BB73" s="8"/>
    </row>
    <row r="74" spans="53:54">
      <c r="BA74" s="8"/>
      <c r="BB74" s="8"/>
    </row>
    <row r="75" spans="53:54">
      <c r="BA75" s="8"/>
      <c r="BB75" s="8"/>
    </row>
    <row r="76" spans="53:54">
      <c r="BA76" s="8"/>
      <c r="BB76" s="8"/>
    </row>
    <row r="77" spans="53:54">
      <c r="BA77" s="8"/>
      <c r="BB77" s="8"/>
    </row>
    <row r="78" spans="53:54">
      <c r="BA78" s="8"/>
      <c r="BB78" s="8"/>
    </row>
    <row r="79" spans="53:54">
      <c r="BA79" s="8"/>
      <c r="BB79" s="8"/>
    </row>
    <row r="80" spans="53:54">
      <c r="BA80" s="8"/>
      <c r="BB80" s="8"/>
    </row>
    <row r="81" spans="53:54">
      <c r="BA81" s="8"/>
      <c r="BB81" s="8"/>
    </row>
    <row r="82" spans="53:54">
      <c r="BA82" s="8"/>
      <c r="BB82" s="8"/>
    </row>
    <row r="83" spans="53:54">
      <c r="BA83" s="8"/>
      <c r="BB83" s="8"/>
    </row>
    <row r="84" spans="53:54">
      <c r="BA84" s="8"/>
      <c r="BB84" s="8"/>
    </row>
    <row r="85" spans="53:54">
      <c r="BA85" s="8"/>
      <c r="BB85" s="8"/>
    </row>
    <row r="86" spans="53:54">
      <c r="BA86" s="8"/>
      <c r="BB86" s="8"/>
    </row>
    <row r="87" spans="53:54">
      <c r="BA87" s="8"/>
      <c r="BB87" s="8"/>
    </row>
    <row r="88" spans="53:54">
      <c r="BA88" s="8"/>
      <c r="BB88" s="8"/>
    </row>
    <row r="89" spans="53:54">
      <c r="BA89" s="8"/>
      <c r="BB89" s="8"/>
    </row>
    <row r="90" spans="53:54">
      <c r="BA90" s="8"/>
      <c r="BB90" s="8"/>
    </row>
    <row r="91" spans="53:54">
      <c r="BA91" s="8"/>
      <c r="BB91" s="8"/>
    </row>
    <row r="92" spans="53:54">
      <c r="BA92" s="8"/>
      <c r="BB92" s="8"/>
    </row>
    <row r="93" spans="53:54">
      <c r="BA93" s="8"/>
      <c r="BB93" s="8"/>
    </row>
    <row r="94" spans="53:54">
      <c r="BA94" s="8"/>
      <c r="BB94" s="8"/>
    </row>
    <row r="95" spans="53:54">
      <c r="BA95" s="8"/>
      <c r="BB95" s="8"/>
    </row>
    <row r="96" spans="53:54">
      <c r="BA96" s="8"/>
      <c r="BB96" s="8"/>
    </row>
    <row r="97" spans="53:54">
      <c r="BA97" s="8"/>
      <c r="BB97" s="8"/>
    </row>
    <row r="98" spans="53:54">
      <c r="BA98" s="8"/>
      <c r="BB98" s="8"/>
    </row>
    <row r="99" spans="53:54">
      <c r="BA99" s="8"/>
      <c r="BB99" s="8"/>
    </row>
    <row r="100" spans="53:54">
      <c r="BA100" s="8"/>
      <c r="BB100" s="8"/>
    </row>
    <row r="101" spans="53:54">
      <c r="BA101" s="8"/>
      <c r="BB101" s="8"/>
    </row>
    <row r="102" spans="53:54">
      <c r="BA102" s="8"/>
      <c r="BB102" s="8"/>
    </row>
    <row r="103" spans="53:54">
      <c r="BA103" s="8"/>
      <c r="BB103" s="8"/>
    </row>
    <row r="104" spans="53:54">
      <c r="BA104" s="8"/>
      <c r="BB104" s="8"/>
    </row>
    <row r="105" spans="53:54">
      <c r="BA105" s="8"/>
      <c r="BB105" s="8"/>
    </row>
    <row r="106" spans="53:54">
      <c r="BA106" s="8"/>
      <c r="BB106" s="8"/>
    </row>
    <row r="107" spans="53:54">
      <c r="BA107" s="8"/>
      <c r="BB107" s="8"/>
    </row>
    <row r="108" spans="53:54">
      <c r="BA108" s="8"/>
      <c r="BB108" s="8"/>
    </row>
    <row r="109" spans="53:54">
      <c r="BA109" s="8"/>
      <c r="BB109" s="8"/>
    </row>
    <row r="110" spans="53:54">
      <c r="BA110" s="8"/>
      <c r="BB110" s="8"/>
    </row>
    <row r="111" spans="53:54">
      <c r="BA111" s="8"/>
      <c r="BB111" s="8"/>
    </row>
    <row r="112" spans="53:54">
      <c r="BA112" s="8"/>
      <c r="BB112" s="8"/>
    </row>
    <row r="113" spans="53:54">
      <c r="BA113" s="8"/>
      <c r="BB113" s="8"/>
    </row>
    <row r="114" spans="53:54">
      <c r="BA114" s="8"/>
      <c r="BB114" s="8"/>
    </row>
    <row r="115" spans="53:54">
      <c r="BA115" s="8"/>
      <c r="BB115" s="8"/>
    </row>
    <row r="116" spans="53:54">
      <c r="BA116" s="8"/>
      <c r="BB116" s="8"/>
    </row>
    <row r="117" spans="53:54">
      <c r="BA117" s="8"/>
      <c r="BB117" s="8"/>
    </row>
    <row r="118" spans="53:54">
      <c r="BA118" s="8"/>
      <c r="BB118" s="8"/>
    </row>
    <row r="119" spans="53:54">
      <c r="BA119" s="8"/>
      <c r="BB119" s="8"/>
    </row>
    <row r="120" spans="53:54">
      <c r="BA120" s="8"/>
      <c r="BB120" s="8"/>
    </row>
    <row r="121" spans="53:54">
      <c r="BA121" s="8"/>
      <c r="BB121" s="8"/>
    </row>
    <row r="122" spans="53:54">
      <c r="BA122" s="8"/>
      <c r="BB122" s="8"/>
    </row>
    <row r="123" spans="53:54">
      <c r="BA123" s="8"/>
      <c r="BB123" s="8"/>
    </row>
    <row r="124" spans="53:54">
      <c r="BA124" s="8"/>
      <c r="BB124" s="8"/>
    </row>
    <row r="125" spans="53:54">
      <c r="BA125" s="8"/>
      <c r="BB125" s="8"/>
    </row>
    <row r="126" spans="53:54">
      <c r="BA126" s="8"/>
      <c r="BB126" s="8"/>
    </row>
    <row r="127" spans="53:54">
      <c r="BA127" s="8"/>
      <c r="BB127" s="8"/>
    </row>
    <row r="128" spans="53:54">
      <c r="BA128" s="8"/>
      <c r="BB128" s="8"/>
    </row>
    <row r="129" spans="53:54">
      <c r="BA129" s="8"/>
      <c r="BB129" s="8"/>
    </row>
    <row r="130" spans="53:54">
      <c r="BA130" s="8"/>
      <c r="BB130" s="8"/>
    </row>
    <row r="131" spans="53:54">
      <c r="BA131" s="8"/>
      <c r="BB131" s="8"/>
    </row>
    <row r="132" spans="53:54">
      <c r="BA132" s="8"/>
      <c r="BB132" s="8"/>
    </row>
    <row r="1001" spans="53:69" ht="15.75" thickBot="1">
      <c r="BA1001" s="90" t="s">
        <v>614</v>
      </c>
      <c r="BB1001" s="13" t="s">
        <v>615</v>
      </c>
      <c r="BC1001" s="575" t="s">
        <v>616</v>
      </c>
      <c r="BD1001" s="575"/>
      <c r="BE1001" s="575"/>
      <c r="BF1001" s="575"/>
      <c r="BG1001" s="91" t="s">
        <v>617</v>
      </c>
      <c r="BH1001" s="91" t="s">
        <v>618</v>
      </c>
      <c r="BI1001" s="263" t="s">
        <v>619</v>
      </c>
      <c r="BJ1001" s="7" t="s">
        <v>620</v>
      </c>
      <c r="BK1001" s="92" t="s">
        <v>621</v>
      </c>
      <c r="BL1001" s="92" t="s">
        <v>34</v>
      </c>
      <c r="BM1001" s="92" t="s">
        <v>35</v>
      </c>
      <c r="BN1001" s="93" t="s">
        <v>622</v>
      </c>
      <c r="BO1001" s="94" t="s">
        <v>623</v>
      </c>
      <c r="BP1001" s="14" t="s">
        <v>44</v>
      </c>
      <c r="BQ1001" s="14"/>
    </row>
    <row r="1002" spans="53:69" ht="15.75">
      <c r="BA1002" s="90" t="str">
        <f t="shared" ref="BA1002:BA1044" si="0">MID(BB1002,1,4)</f>
        <v>E011</v>
      </c>
      <c r="BB1002" s="95" t="s">
        <v>45</v>
      </c>
      <c r="BC1002" s="96" t="s">
        <v>624</v>
      </c>
      <c r="BD1002" s="97" t="s">
        <v>625</v>
      </c>
      <c r="BE1002" s="98" t="s">
        <v>626</v>
      </c>
      <c r="BF1002" s="99" t="s">
        <v>4</v>
      </c>
      <c r="BG1002" s="7" t="s">
        <v>37</v>
      </c>
      <c r="BH1002" s="9" t="s">
        <v>38</v>
      </c>
      <c r="BI1002" s="7" t="s">
        <v>36</v>
      </c>
      <c r="BJ1002" s="100" t="s">
        <v>627</v>
      </c>
      <c r="BK1002" s="7" t="s">
        <v>10</v>
      </c>
      <c r="BN1002" s="295" t="s">
        <v>628</v>
      </c>
      <c r="BO1002" s="101" t="s">
        <v>629</v>
      </c>
      <c r="BP1002" s="4" t="s">
        <v>56</v>
      </c>
      <c r="BQ1002" s="102"/>
    </row>
    <row r="1003" spans="53:69" ht="15.75">
      <c r="BA1003" s="90" t="str">
        <f t="shared" si="0"/>
        <v>E012</v>
      </c>
      <c r="BB1003" s="103" t="s">
        <v>58</v>
      </c>
      <c r="BC1003" s="556" t="s">
        <v>630</v>
      </c>
      <c r="BD1003" s="557" t="s">
        <v>631</v>
      </c>
      <c r="BE1003" s="104" t="s">
        <v>632</v>
      </c>
      <c r="BF1003" s="295"/>
      <c r="BG1003" s="7" t="s">
        <v>50</v>
      </c>
      <c r="BH1003" s="9" t="s">
        <v>51</v>
      </c>
      <c r="BI1003" s="7" t="s">
        <v>43</v>
      </c>
      <c r="BJ1003" s="100" t="s">
        <v>563</v>
      </c>
      <c r="BK1003" s="7" t="s">
        <v>46</v>
      </c>
      <c r="BL1003" s="11" t="s">
        <v>47</v>
      </c>
      <c r="BM1003" s="7" t="s">
        <v>48</v>
      </c>
      <c r="BN1003" s="295" t="s">
        <v>633</v>
      </c>
      <c r="BO1003" s="105" t="s">
        <v>634</v>
      </c>
      <c r="BP1003" s="4" t="s">
        <v>67</v>
      </c>
      <c r="BQ1003" s="102"/>
    </row>
    <row r="1004" spans="53:69" ht="15.75">
      <c r="BA1004" s="90" t="str">
        <f t="shared" si="0"/>
        <v>E013</v>
      </c>
      <c r="BB1004" s="103" t="s">
        <v>69</v>
      </c>
      <c r="BC1004" s="556"/>
      <c r="BD1004" s="557"/>
      <c r="BE1004" s="104" t="s">
        <v>635</v>
      </c>
      <c r="BF1004" s="295"/>
      <c r="BG1004" s="7" t="s">
        <v>62</v>
      </c>
      <c r="BH1004" s="9" t="s">
        <v>63</v>
      </c>
      <c r="BI1004" s="7" t="s">
        <v>55</v>
      </c>
      <c r="BJ1004" s="100" t="s">
        <v>636</v>
      </c>
      <c r="BK1004" s="7" t="s">
        <v>59</v>
      </c>
      <c r="BL1004" s="7" t="s">
        <v>60</v>
      </c>
      <c r="BM1004" s="7" t="s">
        <v>61</v>
      </c>
      <c r="BN1004" s="295" t="s">
        <v>637</v>
      </c>
      <c r="BO1004" s="106" t="s">
        <v>638</v>
      </c>
      <c r="BP1004" s="4" t="s">
        <v>76</v>
      </c>
      <c r="BQ1004" s="107"/>
    </row>
    <row r="1005" spans="53:69" ht="30">
      <c r="BA1005" s="90" t="str">
        <f t="shared" si="0"/>
        <v>E015</v>
      </c>
      <c r="BB1005" s="108" t="s">
        <v>86</v>
      </c>
      <c r="BC1005" s="556" t="s">
        <v>639</v>
      </c>
      <c r="BD1005" s="557" t="s">
        <v>640</v>
      </c>
      <c r="BE1005" s="109" t="s">
        <v>641</v>
      </c>
      <c r="BF1005" s="558"/>
      <c r="BG1005" s="7" t="s">
        <v>72</v>
      </c>
      <c r="BH1005" s="9" t="s">
        <v>73</v>
      </c>
      <c r="BI1005" s="7" t="s">
        <v>66</v>
      </c>
      <c r="BJ1005" s="100" t="s">
        <v>68</v>
      </c>
      <c r="BK1005" s="7" t="s">
        <v>70</v>
      </c>
      <c r="BL1005" s="7" t="s">
        <v>12</v>
      </c>
      <c r="BM1005" s="7" t="s">
        <v>71</v>
      </c>
      <c r="BN1005" s="295" t="s">
        <v>642</v>
      </c>
      <c r="BO1005" s="101" t="s">
        <v>274</v>
      </c>
      <c r="BP1005" s="4" t="s">
        <v>643</v>
      </c>
      <c r="BQ1005" s="107"/>
    </row>
    <row r="1006" spans="53:69" ht="30">
      <c r="BA1006" s="90" t="str">
        <f t="shared" si="0"/>
        <v>E021</v>
      </c>
      <c r="BB1006" s="103" t="s">
        <v>94</v>
      </c>
      <c r="BC1006" s="556"/>
      <c r="BD1006" s="557"/>
      <c r="BE1006" s="110" t="s">
        <v>644</v>
      </c>
      <c r="BF1006" s="558"/>
      <c r="BG1006" s="7" t="s">
        <v>15</v>
      </c>
      <c r="BH1006" s="9" t="s">
        <v>81</v>
      </c>
      <c r="BI1006" s="7" t="s">
        <v>75</v>
      </c>
      <c r="BJ1006" s="100" t="s">
        <v>77</v>
      </c>
      <c r="BL1006" s="7" t="s">
        <v>79</v>
      </c>
      <c r="BM1006" s="7" t="s">
        <v>80</v>
      </c>
      <c r="BN1006" s="295" t="s">
        <v>645</v>
      </c>
      <c r="BO1006" s="105" t="s">
        <v>646</v>
      </c>
      <c r="BP1006" s="4" t="s">
        <v>92</v>
      </c>
      <c r="BQ1006" s="111"/>
    </row>
    <row r="1007" spans="53:69" ht="30">
      <c r="BA1007" s="90" t="str">
        <f t="shared" si="0"/>
        <v>E031</v>
      </c>
      <c r="BB1007" s="1" t="s">
        <v>101</v>
      </c>
      <c r="BC1007" s="556"/>
      <c r="BD1007" s="557"/>
      <c r="BE1007" s="110" t="s">
        <v>647</v>
      </c>
      <c r="BF1007" s="558"/>
      <c r="BG1007" s="8"/>
      <c r="BH1007" s="9" t="s">
        <v>89</v>
      </c>
      <c r="BI1007" s="7" t="s">
        <v>84</v>
      </c>
      <c r="BJ1007" s="100" t="s">
        <v>85</v>
      </c>
      <c r="BL1007" s="7" t="s">
        <v>87</v>
      </c>
      <c r="BM1007" s="7" t="s">
        <v>88</v>
      </c>
      <c r="BN1007" s="295" t="s">
        <v>648</v>
      </c>
      <c r="BO1007" s="106" t="s">
        <v>5</v>
      </c>
      <c r="BP1007" s="4" t="s">
        <v>234</v>
      </c>
      <c r="BQ1007" s="111"/>
    </row>
    <row r="1008" spans="53:69" ht="15.75">
      <c r="BA1008" s="90" t="str">
        <f t="shared" si="0"/>
        <v>S034</v>
      </c>
      <c r="BB1008" s="1" t="s">
        <v>649</v>
      </c>
      <c r="BC1008" s="556"/>
      <c r="BD1008" s="557"/>
      <c r="BE1008" s="112" t="s">
        <v>650</v>
      </c>
      <c r="BF1008" s="558"/>
      <c r="BG1008" s="8"/>
      <c r="BH1008" s="9" t="s">
        <v>97</v>
      </c>
      <c r="BI1008" s="7" t="s">
        <v>91</v>
      </c>
      <c r="BJ1008" s="100" t="s">
        <v>93</v>
      </c>
      <c r="BL1008" s="7" t="s">
        <v>95</v>
      </c>
      <c r="BM1008" s="7" t="s">
        <v>96</v>
      </c>
      <c r="BN1008" s="295" t="s">
        <v>651</v>
      </c>
      <c r="BO1008" s="101"/>
      <c r="BP1008" s="4" t="s">
        <v>240</v>
      </c>
      <c r="BQ1008" s="111"/>
    </row>
    <row r="1009" spans="53:69">
      <c r="BA1009" s="90" t="str">
        <f t="shared" si="0"/>
        <v>E035</v>
      </c>
      <c r="BB1009" s="113" t="s">
        <v>652</v>
      </c>
      <c r="BC1009" s="559" t="s">
        <v>653</v>
      </c>
      <c r="BD1009" s="560" t="s">
        <v>654</v>
      </c>
      <c r="BE1009" s="114" t="s">
        <v>655</v>
      </c>
      <c r="BF1009" s="295"/>
      <c r="BG1009" s="8"/>
      <c r="BH1009" s="7" t="s">
        <v>104</v>
      </c>
      <c r="BI1009" s="7" t="s">
        <v>99</v>
      </c>
      <c r="BJ1009" s="100" t="s">
        <v>100</v>
      </c>
      <c r="BL1009" s="7" t="s">
        <v>102</v>
      </c>
      <c r="BM1009" s="7" t="s">
        <v>103</v>
      </c>
      <c r="BN1009" s="295" t="s">
        <v>656</v>
      </c>
      <c r="BO1009" s="106"/>
      <c r="BP1009" s="4" t="s">
        <v>109</v>
      </c>
      <c r="BQ1009" s="111"/>
    </row>
    <row r="1010" spans="53:69">
      <c r="BA1010" s="90" t="str">
        <f t="shared" si="0"/>
        <v>E036</v>
      </c>
      <c r="BB1010" s="115" t="s">
        <v>657</v>
      </c>
      <c r="BC1010" s="559"/>
      <c r="BD1010" s="560"/>
      <c r="BE1010" s="114" t="s">
        <v>658</v>
      </c>
      <c r="BF1010" s="295"/>
      <c r="BG1010" s="8"/>
      <c r="BH1010" s="7" t="s">
        <v>107</v>
      </c>
      <c r="BI1010" s="7" t="s">
        <v>105</v>
      </c>
      <c r="BJ1010" s="100" t="s">
        <v>659</v>
      </c>
      <c r="BL1010" s="7" t="s">
        <v>106</v>
      </c>
      <c r="BM1010" s="7" t="s">
        <v>14</v>
      </c>
      <c r="BN1010" s="295" t="s">
        <v>660</v>
      </c>
      <c r="BO1010" s="105"/>
      <c r="BP1010" s="4" t="s">
        <v>301</v>
      </c>
      <c r="BQ1010" s="111"/>
    </row>
    <row r="1011" spans="53:69" ht="15.75">
      <c r="BA1011" s="90" t="str">
        <f t="shared" si="0"/>
        <v>F037</v>
      </c>
      <c r="BB1011" s="115" t="s">
        <v>661</v>
      </c>
      <c r="BC1011" s="559"/>
      <c r="BD1011" s="560"/>
      <c r="BE1011" s="116" t="s">
        <v>662</v>
      </c>
      <c r="BF1011" s="295"/>
      <c r="BG1011" s="8"/>
      <c r="BH1011" s="7" t="s">
        <v>113</v>
      </c>
      <c r="BI1011" s="7" t="s">
        <v>108</v>
      </c>
      <c r="BJ1011" s="100" t="s">
        <v>110</v>
      </c>
      <c r="BL1011" s="7" t="s">
        <v>111</v>
      </c>
      <c r="BM1011" s="7" t="s">
        <v>112</v>
      </c>
      <c r="BN1011" s="295" t="s">
        <v>663</v>
      </c>
      <c r="BO1011" s="106"/>
      <c r="BP1011" s="4" t="s">
        <v>309</v>
      </c>
      <c r="BQ1011" s="111"/>
    </row>
    <row r="1012" spans="53:69" ht="15.75">
      <c r="BA1012" s="90" t="str">
        <f t="shared" si="0"/>
        <v>PA17</v>
      </c>
      <c r="BB1012" s="117" t="s">
        <v>275</v>
      </c>
      <c r="BC1012" s="559"/>
      <c r="BD1012" s="560"/>
      <c r="BE1012" s="112" t="s">
        <v>664</v>
      </c>
      <c r="BF1012" s="295"/>
      <c r="BG1012" s="8"/>
      <c r="BH1012" s="7" t="s">
        <v>118</v>
      </c>
      <c r="BI1012" s="7" t="s">
        <v>114</v>
      </c>
      <c r="BJ1012" s="100" t="s">
        <v>665</v>
      </c>
      <c r="BL1012" s="7" t="s">
        <v>116</v>
      </c>
      <c r="BM1012" s="7" t="s">
        <v>117</v>
      </c>
      <c r="BN1012" s="295" t="s">
        <v>666</v>
      </c>
      <c r="BO1012" s="106"/>
      <c r="BP1012" s="4" t="s">
        <v>8</v>
      </c>
      <c r="BQ1012" s="111"/>
    </row>
    <row r="1013" spans="53:69" ht="15.75">
      <c r="BA1013" s="90" t="str">
        <f t="shared" si="0"/>
        <v>P123</v>
      </c>
      <c r="BB1013" s="1" t="s">
        <v>289</v>
      </c>
      <c r="BC1013" s="559"/>
      <c r="BD1013" s="560"/>
      <c r="BE1013" s="112" t="s">
        <v>667</v>
      </c>
      <c r="BF1013" s="295"/>
      <c r="BG1013" s="8"/>
      <c r="BH1013" s="7" t="s">
        <v>123</v>
      </c>
      <c r="BI1013" s="7" t="s">
        <v>119</v>
      </c>
      <c r="BJ1013" s="100" t="s">
        <v>125</v>
      </c>
      <c r="BL1013" s="7" t="s">
        <v>121</v>
      </c>
      <c r="BM1013" s="7" t="s">
        <v>122</v>
      </c>
      <c r="BN1013" s="295" t="s">
        <v>668</v>
      </c>
      <c r="BO1013" s="106"/>
      <c r="BP1013" s="4" t="s">
        <v>130</v>
      </c>
      <c r="BQ1013" s="118"/>
    </row>
    <row r="1014" spans="53:69" ht="15.75">
      <c r="BA1014" s="90" t="str">
        <f t="shared" si="0"/>
        <v>E043</v>
      </c>
      <c r="BB1014" s="119" t="s">
        <v>669</v>
      </c>
      <c r="BC1014" s="559"/>
      <c r="BD1014" s="560"/>
      <c r="BE1014" s="112" t="s">
        <v>670</v>
      </c>
      <c r="BF1014" s="295"/>
      <c r="BG1014" s="8"/>
      <c r="BH1014" s="7" t="s">
        <v>128</v>
      </c>
      <c r="BI1014" s="7" t="s">
        <v>124</v>
      </c>
      <c r="BJ1014" s="100" t="s">
        <v>120</v>
      </c>
      <c r="BL1014" s="7" t="s">
        <v>126</v>
      </c>
      <c r="BM1014" s="7" t="s">
        <v>127</v>
      </c>
      <c r="BN1014" s="295" t="s">
        <v>671</v>
      </c>
      <c r="BO1014" s="120"/>
      <c r="BP1014" s="111"/>
      <c r="BQ1014" s="118"/>
    </row>
    <row r="1015" spans="53:69" ht="31.5">
      <c r="BA1015" s="90" t="str">
        <f t="shared" si="0"/>
        <v>E044</v>
      </c>
      <c r="BB1015" s="119" t="s">
        <v>672</v>
      </c>
      <c r="BC1015" s="559"/>
      <c r="BD1015" s="560"/>
      <c r="BE1015" s="112" t="s">
        <v>673</v>
      </c>
      <c r="BF1015" s="295"/>
      <c r="BG1015" s="8"/>
      <c r="BH1015" s="7" t="s">
        <v>135</v>
      </c>
      <c r="BI1015" s="7" t="s">
        <v>129</v>
      </c>
      <c r="BJ1015" s="100" t="s">
        <v>131</v>
      </c>
      <c r="BL1015" s="7" t="s">
        <v>133</v>
      </c>
      <c r="BM1015" s="7" t="s">
        <v>134</v>
      </c>
      <c r="BN1015" s="295" t="s">
        <v>674</v>
      </c>
      <c r="BO1015" s="101"/>
      <c r="BP1015" s="121"/>
      <c r="BQ1015" s="122"/>
    </row>
    <row r="1016" spans="53:69" ht="15.75">
      <c r="BA1016" s="90" t="str">
        <f t="shared" si="0"/>
        <v>E045</v>
      </c>
      <c r="BB1016" s="119" t="s">
        <v>675</v>
      </c>
      <c r="BC1016" s="559"/>
      <c r="BD1016" s="560"/>
      <c r="BE1016" s="112" t="s">
        <v>676</v>
      </c>
      <c r="BF1016" s="295"/>
      <c r="BG1016" s="8"/>
      <c r="BH1016" s="7" t="s">
        <v>139</v>
      </c>
      <c r="BI1016" s="7" t="s">
        <v>136</v>
      </c>
      <c r="BJ1016" s="100" t="s">
        <v>141</v>
      </c>
      <c r="BL1016" s="7" t="s">
        <v>137</v>
      </c>
      <c r="BM1016" s="7" t="s">
        <v>138</v>
      </c>
      <c r="BN1016" s="295" t="s">
        <v>677</v>
      </c>
      <c r="BO1016" s="106"/>
      <c r="BP1016" s="123"/>
      <c r="BQ1016" s="122"/>
    </row>
    <row r="1017" spans="53:69" ht="31.5">
      <c r="BA1017" s="90" t="str">
        <f t="shared" si="0"/>
        <v>PA07</v>
      </c>
      <c r="BB1017" s="1" t="s">
        <v>302</v>
      </c>
      <c r="BC1017" s="559"/>
      <c r="BD1017" s="560"/>
      <c r="BE1017" s="112" t="s">
        <v>678</v>
      </c>
      <c r="BF1017" s="295"/>
      <c r="BG1017" s="8"/>
      <c r="BH1017" s="7" t="s">
        <v>144</v>
      </c>
      <c r="BI1017" s="7" t="s">
        <v>140</v>
      </c>
      <c r="BJ1017" s="100" t="s">
        <v>409</v>
      </c>
      <c r="BL1017" s="7" t="s">
        <v>142</v>
      </c>
      <c r="BM1017" s="7" t="s">
        <v>143</v>
      </c>
      <c r="BN1017" s="295" t="s">
        <v>679</v>
      </c>
      <c r="BO1017" s="101"/>
      <c r="BP1017" s="124"/>
      <c r="BQ1017" s="122"/>
    </row>
    <row r="1018" spans="53:69" ht="15.75">
      <c r="BA1018" s="90" t="str">
        <f t="shared" si="0"/>
        <v>E061</v>
      </c>
      <c r="BB1018" s="125" t="s">
        <v>158</v>
      </c>
      <c r="BC1018" s="126" t="s">
        <v>680</v>
      </c>
      <c r="BD1018" s="127" t="s">
        <v>627</v>
      </c>
      <c r="BE1018" s="128" t="s">
        <v>681</v>
      </c>
      <c r="BF1018" s="115" t="s">
        <v>682</v>
      </c>
      <c r="BG1018" s="129"/>
      <c r="BH1018" s="10" t="s">
        <v>150</v>
      </c>
      <c r="BI1018" s="7" t="s">
        <v>145</v>
      </c>
      <c r="BJ1018" s="100" t="s">
        <v>146</v>
      </c>
      <c r="BL1018" s="7" t="s">
        <v>148</v>
      </c>
      <c r="BM1018" s="7" t="s">
        <v>149</v>
      </c>
      <c r="BN1018" s="295" t="s">
        <v>683</v>
      </c>
      <c r="BO1018" s="106"/>
      <c r="BP1018" s="102"/>
      <c r="BQ1018" s="121"/>
    </row>
    <row r="1019" spans="53:69" ht="15.75">
      <c r="BA1019" s="90" t="str">
        <f t="shared" si="0"/>
        <v>E062</v>
      </c>
      <c r="BB1019" s="125" t="s">
        <v>164</v>
      </c>
      <c r="BC1019" s="126" t="s">
        <v>560</v>
      </c>
      <c r="BD1019" s="127" t="s">
        <v>561</v>
      </c>
      <c r="BE1019" s="128" t="s">
        <v>681</v>
      </c>
      <c r="BF1019" s="115" t="s">
        <v>682</v>
      </c>
      <c r="BG1019" s="129"/>
      <c r="BH1019" s="7" t="s">
        <v>155</v>
      </c>
      <c r="BI1019" s="7" t="s">
        <v>151</v>
      </c>
      <c r="BJ1019" s="100" t="s">
        <v>152</v>
      </c>
      <c r="BL1019" s="7" t="s">
        <v>153</v>
      </c>
      <c r="BM1019" s="7" t="s">
        <v>154</v>
      </c>
      <c r="BN1019" s="295" t="s">
        <v>684</v>
      </c>
      <c r="BO1019" s="130"/>
      <c r="BP1019" s="121"/>
      <c r="BQ1019" s="121"/>
    </row>
    <row r="1020" spans="53:69" ht="15.75">
      <c r="BA1020" s="90" t="str">
        <f t="shared" si="0"/>
        <v>E063</v>
      </c>
      <c r="BB1020" s="125" t="s">
        <v>169</v>
      </c>
      <c r="BC1020" s="126" t="s">
        <v>685</v>
      </c>
      <c r="BD1020" s="127" t="s">
        <v>210</v>
      </c>
      <c r="BE1020" s="128" t="s">
        <v>681</v>
      </c>
      <c r="BF1020" s="115" t="s">
        <v>682</v>
      </c>
      <c r="BG1020" s="129"/>
      <c r="BH1020" s="7" t="s">
        <v>161</v>
      </c>
      <c r="BI1020" s="7" t="s">
        <v>156</v>
      </c>
      <c r="BJ1020" s="100" t="s">
        <v>157</v>
      </c>
      <c r="BL1020" s="7" t="s">
        <v>159</v>
      </c>
      <c r="BM1020" s="7" t="s">
        <v>160</v>
      </c>
      <c r="BN1020" s="295" t="s">
        <v>686</v>
      </c>
      <c r="BO1020" s="131"/>
      <c r="BP1020" s="124"/>
      <c r="BQ1020" s="123"/>
    </row>
    <row r="1021" spans="53:69" ht="15.75">
      <c r="BA1021" s="90" t="str">
        <f t="shared" si="0"/>
        <v>E064</v>
      </c>
      <c r="BB1021" s="125" t="s">
        <v>174</v>
      </c>
      <c r="BC1021" s="126" t="s">
        <v>687</v>
      </c>
      <c r="BD1021" s="127" t="s">
        <v>82</v>
      </c>
      <c r="BE1021" s="128" t="s">
        <v>681</v>
      </c>
      <c r="BF1021" s="115" t="s">
        <v>682</v>
      </c>
      <c r="BG1021" s="129"/>
      <c r="BH1021" s="7" t="s">
        <v>167</v>
      </c>
      <c r="BI1021" s="7" t="s">
        <v>162</v>
      </c>
      <c r="BJ1021" s="132" t="s">
        <v>163</v>
      </c>
      <c r="BL1021" s="7" t="s">
        <v>165</v>
      </c>
      <c r="BM1021" s="7" t="s">
        <v>166</v>
      </c>
      <c r="BN1021" s="295" t="s">
        <v>688</v>
      </c>
      <c r="BO1021" s="133"/>
      <c r="BP1021" s="118"/>
      <c r="BQ1021" s="123"/>
    </row>
    <row r="1022" spans="53:69" ht="30">
      <c r="BA1022" s="90" t="str">
        <f t="shared" si="0"/>
        <v>E065</v>
      </c>
      <c r="BB1022" s="125" t="s">
        <v>179</v>
      </c>
      <c r="BC1022" s="126" t="s">
        <v>689</v>
      </c>
      <c r="BD1022" s="127" t="s">
        <v>220</v>
      </c>
      <c r="BE1022" s="128" t="s">
        <v>681</v>
      </c>
      <c r="BF1022" s="115" t="s">
        <v>682</v>
      </c>
      <c r="BG1022" s="129"/>
      <c r="BH1022" s="10" t="s">
        <v>172</v>
      </c>
      <c r="BI1022" s="7" t="s">
        <v>168</v>
      </c>
      <c r="BJ1022" s="134" t="s">
        <v>690</v>
      </c>
      <c r="BL1022" s="7" t="s">
        <v>170</v>
      </c>
      <c r="BM1022" s="7" t="s">
        <v>171</v>
      </c>
      <c r="BN1022" s="295" t="s">
        <v>691</v>
      </c>
      <c r="BO1022" s="130"/>
      <c r="BP1022" s="135"/>
      <c r="BQ1022" s="121"/>
    </row>
    <row r="1023" spans="53:69" ht="15.75">
      <c r="BA1023" s="90" t="str">
        <f t="shared" si="0"/>
        <v>E066</v>
      </c>
      <c r="BB1023" s="125" t="s">
        <v>184</v>
      </c>
      <c r="BC1023" s="126" t="s">
        <v>692</v>
      </c>
      <c r="BD1023" s="127" t="s">
        <v>693</v>
      </c>
      <c r="BE1023" s="128" t="s">
        <v>681</v>
      </c>
      <c r="BF1023" s="115" t="s">
        <v>682</v>
      </c>
      <c r="BG1023" s="129"/>
      <c r="BH1023" s="7" t="s">
        <v>177</v>
      </c>
      <c r="BI1023" s="7" t="s">
        <v>173</v>
      </c>
      <c r="BL1023" s="7" t="s">
        <v>175</v>
      </c>
      <c r="BM1023" s="7" t="s">
        <v>176</v>
      </c>
      <c r="BN1023" s="295" t="s">
        <v>694</v>
      </c>
      <c r="BO1023" s="136"/>
      <c r="BP1023" s="107"/>
      <c r="BQ1023" s="121"/>
    </row>
    <row r="1024" spans="53:69" ht="15.75">
      <c r="BA1024" s="90" t="str">
        <f t="shared" si="0"/>
        <v>E067</v>
      </c>
      <c r="BB1024" s="125" t="s">
        <v>189</v>
      </c>
      <c r="BC1024" s="137" t="s">
        <v>695</v>
      </c>
      <c r="BD1024" s="127" t="s">
        <v>229</v>
      </c>
      <c r="BE1024" s="128" t="s">
        <v>681</v>
      </c>
      <c r="BF1024" s="115" t="s">
        <v>682</v>
      </c>
      <c r="BG1024" s="129"/>
      <c r="BH1024" s="7" t="s">
        <v>182</v>
      </c>
      <c r="BI1024" s="7" t="s">
        <v>178</v>
      </c>
      <c r="BL1024" s="7" t="s">
        <v>180</v>
      </c>
      <c r="BM1024" s="7" t="s">
        <v>181</v>
      </c>
      <c r="BN1024" s="295" t="s">
        <v>696</v>
      </c>
      <c r="BO1024" s="106"/>
      <c r="BP1024" s="138"/>
      <c r="BQ1024" s="123"/>
    </row>
    <row r="1025" spans="53:69" ht="15.75">
      <c r="BA1025" s="90" t="str">
        <f t="shared" si="0"/>
        <v>E071</v>
      </c>
      <c r="BB1025" s="125" t="s">
        <v>194</v>
      </c>
      <c r="BC1025" s="137" t="s">
        <v>697</v>
      </c>
      <c r="BD1025" s="127" t="s">
        <v>235</v>
      </c>
      <c r="BE1025" s="128" t="s">
        <v>681</v>
      </c>
      <c r="BF1025" s="115" t="s">
        <v>682</v>
      </c>
      <c r="BG1025" s="129"/>
      <c r="BH1025" s="7" t="s">
        <v>187</v>
      </c>
      <c r="BI1025" s="7" t="s">
        <v>183</v>
      </c>
      <c r="BL1025" s="7" t="s">
        <v>185</v>
      </c>
      <c r="BM1025" s="7" t="s">
        <v>186</v>
      </c>
      <c r="BN1025" s="295" t="s">
        <v>698</v>
      </c>
      <c r="BO1025" s="139"/>
      <c r="BP1025" s="138"/>
      <c r="BQ1025" s="123"/>
    </row>
    <row r="1026" spans="53:69" ht="15.75">
      <c r="BA1026" s="90" t="str">
        <f t="shared" si="0"/>
        <v>E072</v>
      </c>
      <c r="BB1026" s="125" t="s">
        <v>200</v>
      </c>
      <c r="BC1026" s="137" t="s">
        <v>699</v>
      </c>
      <c r="BD1026" s="127" t="s">
        <v>700</v>
      </c>
      <c r="BE1026" s="128" t="s">
        <v>681</v>
      </c>
      <c r="BF1026" s="115" t="s">
        <v>682</v>
      </c>
      <c r="BG1026" s="129"/>
      <c r="BH1026" s="7" t="s">
        <v>192</v>
      </c>
      <c r="BI1026" s="7" t="s">
        <v>188</v>
      </c>
      <c r="BL1026" s="7" t="s">
        <v>190</v>
      </c>
      <c r="BM1026" s="7" t="s">
        <v>191</v>
      </c>
      <c r="BN1026" s="295" t="s">
        <v>701</v>
      </c>
      <c r="BO1026" s="140"/>
      <c r="BP1026" s="141"/>
      <c r="BQ1026" s="121"/>
    </row>
    <row r="1027" spans="53:69" ht="15.75">
      <c r="BA1027" s="90" t="str">
        <f t="shared" si="0"/>
        <v>E073</v>
      </c>
      <c r="BB1027" s="125" t="s">
        <v>205</v>
      </c>
      <c r="BC1027" s="137" t="s">
        <v>702</v>
      </c>
      <c r="BD1027" s="127" t="s">
        <v>246</v>
      </c>
      <c r="BE1027" s="128" t="s">
        <v>681</v>
      </c>
      <c r="BF1027" s="115" t="s">
        <v>682</v>
      </c>
      <c r="BG1027" s="129"/>
      <c r="BH1027" s="7" t="s">
        <v>197</v>
      </c>
      <c r="BI1027" s="7" t="s">
        <v>193</v>
      </c>
      <c r="BL1027" s="7" t="s">
        <v>195</v>
      </c>
      <c r="BM1027" s="7" t="s">
        <v>196</v>
      </c>
      <c r="BN1027" s="295" t="s">
        <v>703</v>
      </c>
      <c r="BO1027" s="139"/>
      <c r="BP1027" s="141"/>
      <c r="BQ1027" s="121"/>
    </row>
    <row r="1028" spans="53:69" ht="15.75">
      <c r="BA1028" s="90" t="str">
        <f t="shared" si="0"/>
        <v>E082</v>
      </c>
      <c r="BB1028" s="142" t="s">
        <v>392</v>
      </c>
      <c r="BC1028" s="137" t="s">
        <v>704</v>
      </c>
      <c r="BD1028" s="127" t="s">
        <v>250</v>
      </c>
      <c r="BE1028" s="128" t="s">
        <v>681</v>
      </c>
      <c r="BF1028" s="115" t="s">
        <v>682</v>
      </c>
      <c r="BG1028" s="129"/>
      <c r="BH1028" s="7" t="s">
        <v>203</v>
      </c>
      <c r="BI1028" s="7" t="s">
        <v>198</v>
      </c>
      <c r="BL1028" s="7" t="s">
        <v>201</v>
      </c>
      <c r="BM1028" s="7" t="s">
        <v>202</v>
      </c>
      <c r="BN1028" s="295" t="s">
        <v>705</v>
      </c>
      <c r="BO1028" s="130"/>
      <c r="BP1028" s="141"/>
      <c r="BQ1028" s="124"/>
    </row>
    <row r="1029" spans="53:69" ht="15.75">
      <c r="BA1029" s="90" t="str">
        <f t="shared" si="0"/>
        <v>E083</v>
      </c>
      <c r="BB1029" s="143" t="s">
        <v>221</v>
      </c>
      <c r="BC1029" s="137" t="s">
        <v>706</v>
      </c>
      <c r="BD1029" s="127" t="s">
        <v>707</v>
      </c>
      <c r="BE1029" s="128" t="s">
        <v>681</v>
      </c>
      <c r="BF1029" s="115" t="s">
        <v>682</v>
      </c>
      <c r="BG1029" s="129"/>
      <c r="BH1029" s="7" t="s">
        <v>208</v>
      </c>
      <c r="BI1029" s="7" t="s">
        <v>204</v>
      </c>
      <c r="BL1029" s="7" t="s">
        <v>206</v>
      </c>
      <c r="BM1029" s="7" t="s">
        <v>207</v>
      </c>
      <c r="BN1029" s="295" t="s">
        <v>708</v>
      </c>
      <c r="BO1029" s="130"/>
      <c r="BP1029" s="141"/>
      <c r="BQ1029" s="124"/>
    </row>
    <row r="1030" spans="53:69" ht="30">
      <c r="BA1030" s="90" t="str">
        <f t="shared" si="0"/>
        <v>E085</v>
      </c>
      <c r="BB1030" s="143" t="s">
        <v>709</v>
      </c>
      <c r="BC1030" s="137" t="s">
        <v>710</v>
      </c>
      <c r="BD1030" s="127" t="s">
        <v>125</v>
      </c>
      <c r="BE1030" s="128" t="s">
        <v>681</v>
      </c>
      <c r="BF1030" s="115" t="s">
        <v>682</v>
      </c>
      <c r="BG1030" s="129"/>
      <c r="BH1030" s="7" t="s">
        <v>214</v>
      </c>
      <c r="BI1030" s="7" t="s">
        <v>209</v>
      </c>
      <c r="BL1030" s="7" t="s">
        <v>212</v>
      </c>
      <c r="BM1030" s="7" t="s">
        <v>213</v>
      </c>
      <c r="BN1030" s="295" t="s">
        <v>711</v>
      </c>
      <c r="BO1030" s="130"/>
      <c r="BP1030" s="141"/>
      <c r="BQ1030" s="118"/>
    </row>
    <row r="1031" spans="53:69" ht="15.75">
      <c r="BA1031" s="90" t="str">
        <f t="shared" si="0"/>
        <v>E091</v>
      </c>
      <c r="BB1031" s="143" t="s">
        <v>358</v>
      </c>
      <c r="BC1031" s="137" t="s">
        <v>712</v>
      </c>
      <c r="BD1031" s="127" t="s">
        <v>261</v>
      </c>
      <c r="BE1031" s="128" t="s">
        <v>681</v>
      </c>
      <c r="BF1031" s="115" t="s">
        <v>682</v>
      </c>
      <c r="BG1031" s="129"/>
      <c r="BH1031" s="7" t="s">
        <v>217</v>
      </c>
      <c r="BI1031" s="7" t="s">
        <v>215</v>
      </c>
      <c r="BL1031" s="7" t="s">
        <v>5</v>
      </c>
      <c r="BM1031" s="7" t="s">
        <v>216</v>
      </c>
      <c r="BN1031" s="295" t="s">
        <v>713</v>
      </c>
      <c r="BO1031" s="131"/>
      <c r="BP1031" s="141"/>
      <c r="BQ1031" s="118"/>
    </row>
    <row r="1032" spans="53:69" ht="15.75">
      <c r="BA1032" s="90" t="str">
        <f t="shared" si="0"/>
        <v>E092</v>
      </c>
      <c r="BB1032" s="143" t="s">
        <v>242</v>
      </c>
      <c r="BC1032" s="137" t="s">
        <v>714</v>
      </c>
      <c r="BD1032" s="127" t="s">
        <v>715</v>
      </c>
      <c r="BE1032" s="128" t="s">
        <v>681</v>
      </c>
      <c r="BF1032" s="115" t="s">
        <v>682</v>
      </c>
      <c r="BG1032" s="129"/>
      <c r="BH1032" s="7" t="s">
        <v>223</v>
      </c>
      <c r="BI1032" s="7" t="s">
        <v>218</v>
      </c>
      <c r="BM1032" s="7" t="s">
        <v>222</v>
      </c>
      <c r="BN1032" s="295" t="s">
        <v>716</v>
      </c>
      <c r="BO1032" s="130"/>
      <c r="BP1032" s="138"/>
      <c r="BQ1032" s="135"/>
    </row>
    <row r="1033" spans="53:69" ht="15.75">
      <c r="BA1033" s="90" t="str">
        <f t="shared" si="0"/>
        <v>E101</v>
      </c>
      <c r="BB1033" s="142" t="s">
        <v>394</v>
      </c>
      <c r="BC1033" s="137" t="s">
        <v>717</v>
      </c>
      <c r="BD1033" s="127" t="s">
        <v>269</v>
      </c>
      <c r="BE1033" s="128" t="s">
        <v>681</v>
      </c>
      <c r="BF1033" s="115" t="s">
        <v>682</v>
      </c>
      <c r="BG1033" s="129"/>
      <c r="BH1033" s="7" t="s">
        <v>227</v>
      </c>
      <c r="BI1033" s="7" t="s">
        <v>224</v>
      </c>
      <c r="BM1033" s="7" t="s">
        <v>226</v>
      </c>
      <c r="BN1033" s="295" t="s">
        <v>718</v>
      </c>
      <c r="BO1033" s="130"/>
      <c r="BP1033" s="138"/>
      <c r="BQ1033" s="135"/>
    </row>
    <row r="1034" spans="53:69" ht="15.75">
      <c r="BA1034" s="90" t="str">
        <f t="shared" si="0"/>
        <v>E102</v>
      </c>
      <c r="BB1034" s="142" t="s">
        <v>396</v>
      </c>
      <c r="BC1034" s="137" t="s">
        <v>719</v>
      </c>
      <c r="BD1034" s="127" t="s">
        <v>274</v>
      </c>
      <c r="BE1034" s="128" t="s">
        <v>681</v>
      </c>
      <c r="BF1034" s="115" t="s">
        <v>682</v>
      </c>
      <c r="BG1034" s="129"/>
      <c r="BH1034" s="7" t="s">
        <v>232</v>
      </c>
      <c r="BI1034" s="7" t="s">
        <v>228</v>
      </c>
      <c r="BM1034" s="7" t="s">
        <v>231</v>
      </c>
      <c r="BN1034" s="295" t="s">
        <v>720</v>
      </c>
      <c r="BO1034" s="106"/>
      <c r="BP1034" s="138"/>
      <c r="BQ1034" s="135"/>
    </row>
    <row r="1035" spans="53:69" ht="15.75">
      <c r="BA1035" s="90" t="str">
        <f t="shared" si="0"/>
        <v>E103</v>
      </c>
      <c r="BB1035" s="144" t="s">
        <v>257</v>
      </c>
      <c r="BC1035" s="137" t="s">
        <v>721</v>
      </c>
      <c r="BD1035" s="127" t="s">
        <v>722</v>
      </c>
      <c r="BE1035" s="128" t="s">
        <v>681</v>
      </c>
      <c r="BF1035" s="115" t="s">
        <v>682</v>
      </c>
      <c r="BG1035" s="129"/>
      <c r="BH1035" s="10" t="s">
        <v>238</v>
      </c>
      <c r="BI1035" s="7" t="s">
        <v>233</v>
      </c>
      <c r="BM1035" s="7" t="s">
        <v>237</v>
      </c>
      <c r="BN1035" s="295" t="s">
        <v>723</v>
      </c>
      <c r="BO1035" s="120"/>
      <c r="BP1035" s="138"/>
      <c r="BQ1035" s="107"/>
    </row>
    <row r="1036" spans="53:69" ht="15.75">
      <c r="BA1036" s="90" t="str">
        <f t="shared" si="0"/>
        <v>E104</v>
      </c>
      <c r="BB1036" s="261" t="s">
        <v>398</v>
      </c>
      <c r="BC1036" s="137" t="s">
        <v>724</v>
      </c>
      <c r="BD1036" s="127" t="s">
        <v>725</v>
      </c>
      <c r="BE1036" s="128" t="s">
        <v>681</v>
      </c>
      <c r="BF1036" s="115" t="s">
        <v>682</v>
      </c>
      <c r="BG1036" s="129"/>
      <c r="BH1036" s="7" t="s">
        <v>244</v>
      </c>
      <c r="BI1036" s="7" t="s">
        <v>239</v>
      </c>
      <c r="BM1036" s="7" t="s">
        <v>243</v>
      </c>
      <c r="BN1036" s="295" t="s">
        <v>723</v>
      </c>
      <c r="BO1036" s="133"/>
      <c r="BP1036" s="138"/>
      <c r="BQ1036" s="107"/>
    </row>
    <row r="1037" spans="53:69" ht="15.75">
      <c r="BA1037" s="90" t="str">
        <f t="shared" si="0"/>
        <v>E105</v>
      </c>
      <c r="BB1037" s="144" t="s">
        <v>265</v>
      </c>
      <c r="BC1037" s="137" t="s">
        <v>726</v>
      </c>
      <c r="BD1037" s="127" t="s">
        <v>727</v>
      </c>
      <c r="BE1037" s="128" t="s">
        <v>681</v>
      </c>
      <c r="BF1037" s="115" t="s">
        <v>682</v>
      </c>
      <c r="BG1037" s="129"/>
      <c r="BH1037" s="7" t="s">
        <v>248</v>
      </c>
      <c r="BI1037" s="7" t="s">
        <v>245</v>
      </c>
      <c r="BM1037" s="7" t="s">
        <v>247</v>
      </c>
      <c r="BN1037" s="295" t="s">
        <v>728</v>
      </c>
      <c r="BO1037" s="130"/>
      <c r="BP1037" s="141"/>
      <c r="BQ1037" s="123"/>
    </row>
    <row r="1038" spans="53:69" ht="30">
      <c r="BA1038" s="90" t="str">
        <f t="shared" si="0"/>
        <v>E112</v>
      </c>
      <c r="BB1038" s="145" t="s">
        <v>236</v>
      </c>
      <c r="BC1038" s="137" t="s">
        <v>729</v>
      </c>
      <c r="BD1038" s="127" t="s">
        <v>730</v>
      </c>
      <c r="BE1038" s="146" t="s">
        <v>731</v>
      </c>
      <c r="BF1038" s="295"/>
      <c r="BG1038" s="8"/>
      <c r="BH1038" s="7" t="s">
        <v>252</v>
      </c>
      <c r="BI1038" s="7" t="s">
        <v>249</v>
      </c>
      <c r="BM1038" s="7" t="s">
        <v>251</v>
      </c>
      <c r="BN1038" s="295" t="s">
        <v>732</v>
      </c>
      <c r="BO1038" s="130"/>
      <c r="BP1038" s="141"/>
      <c r="BQ1038" s="123"/>
    </row>
    <row r="1039" spans="53:69" ht="30">
      <c r="BA1039" s="90" t="str">
        <f t="shared" si="0"/>
        <v>E122</v>
      </c>
      <c r="BB1039" s="147" t="s">
        <v>286</v>
      </c>
      <c r="BC1039" s="137" t="s">
        <v>733</v>
      </c>
      <c r="BD1039" s="127" t="s">
        <v>734</v>
      </c>
      <c r="BE1039" s="148" t="s">
        <v>735</v>
      </c>
      <c r="BF1039" s="295"/>
      <c r="BG1039" s="8"/>
      <c r="BH1039" s="7" t="s">
        <v>259</v>
      </c>
      <c r="BI1039" s="7" t="s">
        <v>253</v>
      </c>
      <c r="BM1039" s="7" t="s">
        <v>258</v>
      </c>
      <c r="BN1039" s="295" t="s">
        <v>736</v>
      </c>
      <c r="BO1039" s="149"/>
      <c r="BP1039" s="141"/>
      <c r="BQ1039" s="118"/>
    </row>
    <row r="1040" spans="53:69">
      <c r="BA1040" s="90" t="str">
        <f t="shared" si="0"/>
        <v>E124</v>
      </c>
      <c r="BB1040" s="147" t="s">
        <v>737</v>
      </c>
      <c r="BC1040" s="137" t="s">
        <v>738</v>
      </c>
      <c r="BD1040" s="127" t="s">
        <v>739</v>
      </c>
      <c r="BE1040" s="146" t="s">
        <v>740</v>
      </c>
      <c r="BF1040" s="295"/>
      <c r="BG1040" s="8"/>
      <c r="BH1040" s="7" t="s">
        <v>263</v>
      </c>
      <c r="BI1040" s="7" t="s">
        <v>260</v>
      </c>
      <c r="BM1040" s="7" t="s">
        <v>262</v>
      </c>
      <c r="BN1040" s="295" t="s">
        <v>741</v>
      </c>
      <c r="BO1040" s="149"/>
      <c r="BP1040" s="141"/>
      <c r="BQ1040" s="118"/>
    </row>
    <row r="1041" spans="53:69" ht="15.75">
      <c r="BA1041" s="90" t="str">
        <f t="shared" si="0"/>
        <v>F081</v>
      </c>
      <c r="BB1041" s="150" t="s">
        <v>211</v>
      </c>
      <c r="BC1041" s="137" t="s">
        <v>742</v>
      </c>
      <c r="BD1041" s="127" t="s">
        <v>743</v>
      </c>
      <c r="BE1041" s="128" t="s">
        <v>744</v>
      </c>
      <c r="BF1041" s="295"/>
      <c r="BG1041" s="8"/>
      <c r="BH1041" s="7" t="s">
        <v>267</v>
      </c>
      <c r="BI1041" s="7" t="s">
        <v>264</v>
      </c>
      <c r="BM1041" s="7" t="s">
        <v>266</v>
      </c>
      <c r="BN1041" s="295" t="s">
        <v>745</v>
      </c>
      <c r="BO1041" s="130"/>
      <c r="BP1041" s="141"/>
      <c r="BQ1041" s="111"/>
    </row>
    <row r="1042" spans="53:69">
      <c r="BA1042" s="90" t="str">
        <f t="shared" si="0"/>
        <v>F084</v>
      </c>
      <c r="BB1042" s="150" t="s">
        <v>225</v>
      </c>
      <c r="BC1042" s="137" t="s">
        <v>746</v>
      </c>
      <c r="BD1042" s="151" t="s">
        <v>747</v>
      </c>
      <c r="BE1042" s="104" t="s">
        <v>748</v>
      </c>
      <c r="BF1042" s="295"/>
      <c r="BG1042" s="8"/>
      <c r="BH1042" s="7" t="s">
        <v>272</v>
      </c>
      <c r="BI1042" s="7" t="s">
        <v>268</v>
      </c>
      <c r="BM1042" s="7" t="s">
        <v>271</v>
      </c>
      <c r="BN1042" s="295" t="s">
        <v>749</v>
      </c>
      <c r="BO1042" s="149"/>
      <c r="BP1042" s="141"/>
      <c r="BQ1042" s="124"/>
    </row>
    <row r="1043" spans="53:69">
      <c r="BA1043" s="90" t="str">
        <f t="shared" si="0"/>
        <v>G055</v>
      </c>
      <c r="BB1043" s="3" t="s">
        <v>147</v>
      </c>
      <c r="BH1043" s="7" t="s">
        <v>277</v>
      </c>
      <c r="BI1043" s="7" t="s">
        <v>273</v>
      </c>
      <c r="BM1043" s="7" t="s">
        <v>276</v>
      </c>
      <c r="BN1043" s="295" t="s">
        <v>750</v>
      </c>
      <c r="BO1043" s="149"/>
      <c r="BP1043" s="141"/>
      <c r="BQ1043" s="124"/>
    </row>
    <row r="1044" spans="53:69" ht="30">
      <c r="BA1044" s="90" t="str">
        <f t="shared" si="0"/>
        <v>K052</v>
      </c>
      <c r="BB1044" s="2" t="s">
        <v>132</v>
      </c>
      <c r="BH1044" s="7" t="s">
        <v>281</v>
      </c>
      <c r="BI1044" s="7" t="s">
        <v>278</v>
      </c>
      <c r="BM1044" s="7" t="s">
        <v>280</v>
      </c>
      <c r="BN1044" s="295" t="s">
        <v>751</v>
      </c>
      <c r="BO1044" s="152"/>
      <c r="BP1044" s="141"/>
      <c r="BQ1044" s="102"/>
    </row>
    <row r="1045" spans="53:69">
      <c r="BA1045" s="90" t="s">
        <v>752</v>
      </c>
      <c r="BB1045" s="2" t="s">
        <v>753</v>
      </c>
      <c r="BH1045" s="7" t="s">
        <v>284</v>
      </c>
      <c r="BI1045" s="7" t="s">
        <v>5</v>
      </c>
      <c r="BM1045" s="7" t="s">
        <v>283</v>
      </c>
      <c r="BN1045" s="295" t="s">
        <v>751</v>
      </c>
      <c r="BO1045" s="149"/>
      <c r="BP1045" s="141"/>
      <c r="BQ1045" s="102"/>
    </row>
    <row r="1046" spans="53:69">
      <c r="BA1046" s="90" t="str">
        <f t="shared" ref="BA1046:BA1071" si="1">MID(BB1046,1,4)</f>
        <v>N014</v>
      </c>
      <c r="BB1046" s="153" t="s">
        <v>78</v>
      </c>
      <c r="BH1046" s="7" t="s">
        <v>288</v>
      </c>
      <c r="BM1046" s="7" t="s">
        <v>287</v>
      </c>
      <c r="BN1046" s="295" t="s">
        <v>754</v>
      </c>
      <c r="BO1046" s="131"/>
      <c r="BP1046" s="154"/>
      <c r="BQ1046" s="107"/>
    </row>
    <row r="1047" spans="53:69">
      <c r="BA1047" s="90" t="str">
        <f t="shared" si="1"/>
        <v>O121</v>
      </c>
      <c r="BB1047" s="147" t="s">
        <v>282</v>
      </c>
      <c r="BH1047" s="7" t="s">
        <v>291</v>
      </c>
      <c r="BM1047" s="7" t="s">
        <v>290</v>
      </c>
      <c r="BN1047" s="295" t="s">
        <v>755</v>
      </c>
      <c r="BO1047" s="101"/>
      <c r="BP1047" s="154"/>
      <c r="BQ1047" s="107"/>
    </row>
    <row r="1048" spans="53:69">
      <c r="BA1048" s="90" t="str">
        <f t="shared" si="1"/>
        <v>P106</v>
      </c>
      <c r="BB1048" s="155" t="s">
        <v>270</v>
      </c>
      <c r="BH1048" s="7" t="s">
        <v>293</v>
      </c>
      <c r="BM1048" s="7" t="s">
        <v>292</v>
      </c>
      <c r="BN1048" s="295" t="s">
        <v>756</v>
      </c>
      <c r="BO1048" s="101"/>
      <c r="BP1048" s="156"/>
      <c r="BQ1048" s="14"/>
    </row>
    <row r="1049" spans="53:69">
      <c r="BA1049" s="90" t="str">
        <f t="shared" si="1"/>
        <v>P111</v>
      </c>
      <c r="BB1049" s="147" t="s">
        <v>230</v>
      </c>
      <c r="BH1049" s="7" t="s">
        <v>295</v>
      </c>
      <c r="BM1049" s="7" t="s">
        <v>294</v>
      </c>
      <c r="BN1049" s="295" t="s">
        <v>757</v>
      </c>
      <c r="BO1049" s="130"/>
      <c r="BP1049" s="141"/>
      <c r="BQ1049" s="123"/>
    </row>
    <row r="1050" spans="53:69">
      <c r="BA1050" s="90" t="str">
        <f t="shared" si="1"/>
        <v>P123</v>
      </c>
      <c r="BB1050" s="12" t="s">
        <v>289</v>
      </c>
      <c r="BH1050" s="7" t="s">
        <v>297</v>
      </c>
      <c r="BM1050" s="7" t="s">
        <v>296</v>
      </c>
      <c r="BN1050" s="295" t="s">
        <v>758</v>
      </c>
      <c r="BO1050" s="101"/>
      <c r="BP1050" s="138"/>
      <c r="BQ1050" s="123"/>
    </row>
    <row r="1051" spans="53:69">
      <c r="BA1051" s="90" t="str">
        <f t="shared" si="1"/>
        <v>PA01</v>
      </c>
      <c r="BB1051" s="147" t="s">
        <v>380</v>
      </c>
      <c r="BH1051" s="7" t="s">
        <v>300</v>
      </c>
      <c r="BM1051" s="7" t="s">
        <v>299</v>
      </c>
      <c r="BN1051" s="295" t="s">
        <v>759</v>
      </c>
      <c r="BO1051" s="101"/>
      <c r="BP1051" s="138"/>
      <c r="BQ1051" s="123"/>
    </row>
    <row r="1052" spans="53:69">
      <c r="BA1052" s="90" t="str">
        <f t="shared" si="1"/>
        <v>PA02</v>
      </c>
      <c r="BB1052" s="153" t="s">
        <v>7</v>
      </c>
      <c r="BH1052" s="7" t="s">
        <v>305</v>
      </c>
      <c r="BM1052" s="7" t="s">
        <v>304</v>
      </c>
      <c r="BN1052" s="295" t="s">
        <v>760</v>
      </c>
      <c r="BO1052" s="157"/>
      <c r="BP1052" s="138"/>
      <c r="BQ1052" s="123"/>
    </row>
    <row r="1053" spans="53:69">
      <c r="BA1053" s="90" t="str">
        <f t="shared" si="1"/>
        <v>PA03</v>
      </c>
      <c r="BB1053" s="12" t="s">
        <v>298</v>
      </c>
      <c r="BH1053" s="7" t="s">
        <v>308</v>
      </c>
      <c r="BM1053" s="7" t="s">
        <v>307</v>
      </c>
      <c r="BN1053" s="295" t="s">
        <v>761</v>
      </c>
      <c r="BO1053" s="101"/>
      <c r="BP1053" s="138"/>
      <c r="BQ1053" s="123"/>
    </row>
    <row r="1054" spans="53:69">
      <c r="BA1054" s="90" t="str">
        <f t="shared" si="1"/>
        <v>PA04</v>
      </c>
      <c r="BB1054" s="150" t="s">
        <v>303</v>
      </c>
      <c r="BH1054" s="7" t="s">
        <v>312</v>
      </c>
      <c r="BM1054" s="7" t="s">
        <v>311</v>
      </c>
      <c r="BN1054" s="295" t="s">
        <v>762</v>
      </c>
      <c r="BO1054" s="158"/>
      <c r="BP1054" s="141"/>
      <c r="BQ1054" s="121"/>
    </row>
    <row r="1055" spans="53:69">
      <c r="BA1055" s="90" t="str">
        <f t="shared" si="1"/>
        <v>PA05</v>
      </c>
      <c r="BB1055" s="150" t="s">
        <v>306</v>
      </c>
      <c r="BH1055" s="7" t="s">
        <v>314</v>
      </c>
      <c r="BM1055" s="7" t="s">
        <v>313</v>
      </c>
      <c r="BN1055" s="295" t="s">
        <v>763</v>
      </c>
      <c r="BO1055" s="131"/>
      <c r="BP1055" s="141"/>
      <c r="BQ1055" s="123"/>
    </row>
    <row r="1056" spans="53:69">
      <c r="BA1056" s="90" t="str">
        <f t="shared" si="1"/>
        <v>PA06</v>
      </c>
      <c r="BB1056" s="150" t="s">
        <v>310</v>
      </c>
      <c r="BH1056" s="7" t="s">
        <v>317</v>
      </c>
      <c r="BM1056" s="7" t="s">
        <v>316</v>
      </c>
      <c r="BN1056" s="295" t="s">
        <v>764</v>
      </c>
      <c r="BO1056" s="106"/>
      <c r="BP1056" s="141"/>
      <c r="BQ1056" s="124"/>
    </row>
    <row r="1057" spans="53:69">
      <c r="BA1057" s="90" t="str">
        <f t="shared" si="1"/>
        <v>PA07</v>
      </c>
      <c r="BB1057" s="2" t="s">
        <v>302</v>
      </c>
      <c r="BH1057" s="7" t="s">
        <v>319</v>
      </c>
      <c r="BM1057" s="7" t="s">
        <v>318</v>
      </c>
      <c r="BN1057" s="295" t="s">
        <v>765</v>
      </c>
      <c r="BO1057" s="106"/>
      <c r="BP1057" s="141"/>
      <c r="BQ1057" s="124"/>
    </row>
    <row r="1058" spans="53:69">
      <c r="BA1058" s="90" t="str">
        <f t="shared" si="1"/>
        <v>PA08</v>
      </c>
      <c r="BB1058" s="2" t="s">
        <v>315</v>
      </c>
      <c r="BH1058" s="7" t="s">
        <v>322</v>
      </c>
      <c r="BM1058" s="7" t="s">
        <v>321</v>
      </c>
      <c r="BN1058" s="295" t="s">
        <v>766</v>
      </c>
      <c r="BO1058" s="106"/>
      <c r="BP1058" s="141"/>
      <c r="BQ1058" s="121"/>
    </row>
    <row r="1059" spans="53:69">
      <c r="BA1059" s="90" t="str">
        <f t="shared" si="1"/>
        <v>MA10</v>
      </c>
      <c r="BB1059" s="12" t="s">
        <v>320</v>
      </c>
      <c r="BH1059" s="7" t="s">
        <v>325</v>
      </c>
      <c r="BM1059" s="7" t="s">
        <v>324</v>
      </c>
      <c r="BN1059" s="295" t="s">
        <v>767</v>
      </c>
      <c r="BO1059" s="101"/>
      <c r="BP1059" s="141"/>
      <c r="BQ1059" s="121"/>
    </row>
    <row r="1060" spans="53:69">
      <c r="BA1060" s="90" t="str">
        <f t="shared" si="1"/>
        <v>OA11</v>
      </c>
      <c r="BB1060" s="147" t="s">
        <v>323</v>
      </c>
      <c r="BN1060" s="295" t="s">
        <v>768</v>
      </c>
      <c r="BO1060" s="106"/>
      <c r="BP1060" s="141"/>
      <c r="BQ1060" s="121"/>
    </row>
    <row r="1061" spans="53:69">
      <c r="BA1061" s="90" t="str">
        <f t="shared" si="1"/>
        <v>PA09</v>
      </c>
      <c r="BB1061" s="153" t="s">
        <v>255</v>
      </c>
      <c r="BH1061" s="7" t="s">
        <v>327</v>
      </c>
      <c r="BM1061" s="7" t="s">
        <v>326</v>
      </c>
      <c r="BN1061" s="295" t="s">
        <v>769</v>
      </c>
      <c r="BO1061" s="152"/>
      <c r="BP1061" s="141"/>
      <c r="BQ1061" s="123"/>
    </row>
    <row r="1062" spans="53:69">
      <c r="BA1062" s="90" t="str">
        <f t="shared" si="1"/>
        <v>PA14</v>
      </c>
      <c r="BB1062" s="147" t="s">
        <v>241</v>
      </c>
      <c r="BH1062" s="7" t="s">
        <v>330</v>
      </c>
      <c r="BM1062" s="7" t="s">
        <v>329</v>
      </c>
      <c r="BN1062" s="295" t="s">
        <v>770</v>
      </c>
      <c r="BO1062" s="152"/>
      <c r="BP1062" s="141"/>
      <c r="BQ1062" s="121"/>
    </row>
    <row r="1063" spans="53:69">
      <c r="BA1063" s="90" t="str">
        <f t="shared" si="1"/>
        <v>PA15</v>
      </c>
      <c r="BB1063" s="12" t="s">
        <v>328</v>
      </c>
      <c r="BH1063" s="7" t="s">
        <v>333</v>
      </c>
      <c r="BM1063" s="7" t="s">
        <v>332</v>
      </c>
      <c r="BN1063" s="295" t="s">
        <v>771</v>
      </c>
      <c r="BO1063" s="152"/>
      <c r="BP1063" s="141"/>
      <c r="BQ1063" s="121"/>
    </row>
    <row r="1064" spans="53:69">
      <c r="BA1064" s="90" t="str">
        <f t="shared" si="1"/>
        <v>PA16</v>
      </c>
      <c r="BB1064" s="150" t="s">
        <v>331</v>
      </c>
      <c r="BH1064" s="7" t="s">
        <v>335</v>
      </c>
      <c r="BM1064" s="7" t="s">
        <v>334</v>
      </c>
      <c r="BN1064" s="295" t="s">
        <v>772</v>
      </c>
      <c r="BO1064" s="131"/>
      <c r="BP1064" s="141"/>
      <c r="BQ1064" s="121"/>
    </row>
    <row r="1065" spans="53:69">
      <c r="BA1065" s="90" t="str">
        <f t="shared" si="1"/>
        <v>PA17</v>
      </c>
      <c r="BB1065" s="2" t="s">
        <v>275</v>
      </c>
      <c r="BH1065" s="7" t="s">
        <v>339</v>
      </c>
      <c r="BM1065" s="7" t="s">
        <v>338</v>
      </c>
      <c r="BN1065" s="295" t="s">
        <v>773</v>
      </c>
      <c r="BO1065" s="152"/>
      <c r="BP1065" s="141"/>
      <c r="BQ1065" s="121"/>
    </row>
    <row r="1066" spans="53:69">
      <c r="BA1066" s="90" t="str">
        <f t="shared" si="1"/>
        <v>PA18</v>
      </c>
      <c r="BB1066" s="150" t="s">
        <v>337</v>
      </c>
      <c r="BH1066" s="7" t="s">
        <v>17</v>
      </c>
      <c r="BM1066" s="7" t="s">
        <v>340</v>
      </c>
      <c r="BN1066" s="295" t="s">
        <v>774</v>
      </c>
      <c r="BO1066" s="152"/>
      <c r="BP1066" s="141"/>
      <c r="BQ1066" s="122"/>
    </row>
    <row r="1067" spans="53:69">
      <c r="BA1067" s="90" t="str">
        <f t="shared" si="1"/>
        <v>PA19</v>
      </c>
      <c r="BB1067" s="2" t="s">
        <v>336</v>
      </c>
      <c r="BH1067" s="7" t="s">
        <v>343</v>
      </c>
      <c r="BM1067" s="7" t="s">
        <v>342</v>
      </c>
      <c r="BN1067" s="295" t="s">
        <v>775</v>
      </c>
      <c r="BO1067" s="152"/>
      <c r="BP1067" s="141"/>
      <c r="BQ1067" s="122"/>
    </row>
    <row r="1068" spans="53:69">
      <c r="BA1068" s="90" t="str">
        <f t="shared" si="1"/>
        <v>PA21</v>
      </c>
      <c r="BB1068" s="155" t="s">
        <v>341</v>
      </c>
      <c r="BH1068" s="7" t="s">
        <v>346</v>
      </c>
      <c r="BM1068" s="7" t="s">
        <v>345</v>
      </c>
      <c r="BN1068" s="295" t="s">
        <v>776</v>
      </c>
      <c r="BO1068" s="149"/>
      <c r="BP1068" s="141"/>
      <c r="BQ1068" s="123"/>
    </row>
    <row r="1069" spans="53:69">
      <c r="BA1069" s="90" t="str">
        <f t="shared" si="1"/>
        <v>PA22</v>
      </c>
      <c r="BB1069" s="150" t="s">
        <v>344</v>
      </c>
      <c r="BH1069" s="7" t="s">
        <v>349</v>
      </c>
      <c r="BM1069" s="7" t="s">
        <v>348</v>
      </c>
      <c r="BN1069" s="295" t="s">
        <v>777</v>
      </c>
      <c r="BO1069" s="149"/>
      <c r="BP1069" s="141"/>
      <c r="BQ1069" s="122"/>
    </row>
    <row r="1070" spans="53:69">
      <c r="BA1070" s="90" t="str">
        <f t="shared" si="1"/>
        <v>PA23</v>
      </c>
      <c r="BB1070" s="155" t="s">
        <v>347</v>
      </c>
      <c r="BC1070" s="159" t="s">
        <v>624</v>
      </c>
      <c r="BD1070" s="99" t="s">
        <v>625</v>
      </c>
      <c r="BH1070" s="7" t="s">
        <v>351</v>
      </c>
      <c r="BM1070" s="7" t="s">
        <v>350</v>
      </c>
      <c r="BN1070" s="295" t="s">
        <v>778</v>
      </c>
      <c r="BO1070" s="152"/>
      <c r="BP1070" s="141"/>
      <c r="BQ1070" s="122"/>
    </row>
    <row r="1071" spans="53:69">
      <c r="BA1071" s="90" t="str">
        <f t="shared" si="1"/>
        <v>PA25</v>
      </c>
      <c r="BB1071" s="295" t="s">
        <v>779</v>
      </c>
      <c r="BC1071" s="293" t="s">
        <v>630</v>
      </c>
      <c r="BD1071" s="294" t="s">
        <v>780</v>
      </c>
      <c r="BH1071" s="7" t="s">
        <v>353</v>
      </c>
      <c r="BM1071" s="7" t="s">
        <v>352</v>
      </c>
      <c r="BN1071" s="295" t="s">
        <v>781</v>
      </c>
      <c r="BO1071" s="152"/>
      <c r="BP1071" s="141"/>
      <c r="BQ1071" s="122"/>
    </row>
    <row r="1072" spans="53:69">
      <c r="BC1072" s="293" t="s">
        <v>639</v>
      </c>
      <c r="BD1072" s="294" t="s">
        <v>782</v>
      </c>
      <c r="BM1072" s="7" t="s">
        <v>354</v>
      </c>
      <c r="BN1072" s="295" t="s">
        <v>783</v>
      </c>
      <c r="BO1072" s="131"/>
      <c r="BP1072" s="141"/>
      <c r="BQ1072" s="122"/>
    </row>
    <row r="1073" spans="55:69">
      <c r="BC1073" s="293" t="s">
        <v>653</v>
      </c>
      <c r="BD1073" s="296" t="s">
        <v>784</v>
      </c>
      <c r="BN1073" s="295" t="s">
        <v>785</v>
      </c>
      <c r="BO1073" s="152"/>
      <c r="BP1073" s="141"/>
      <c r="BQ1073" s="102"/>
    </row>
    <row r="1074" spans="55:69">
      <c r="BC1074" s="293" t="s">
        <v>680</v>
      </c>
      <c r="BD1074" s="127" t="s">
        <v>199</v>
      </c>
      <c r="BM1074" s="7" t="s">
        <v>355</v>
      </c>
      <c r="BN1074" s="295" t="s">
        <v>786</v>
      </c>
      <c r="BO1074" s="106"/>
      <c r="BP1074" s="141"/>
      <c r="BQ1074" s="102"/>
    </row>
    <row r="1075" spans="55:69">
      <c r="BC1075" s="293" t="s">
        <v>560</v>
      </c>
      <c r="BD1075" s="127" t="s">
        <v>561</v>
      </c>
      <c r="BM1075" s="7" t="s">
        <v>356</v>
      </c>
      <c r="BN1075" s="295" t="s">
        <v>787</v>
      </c>
      <c r="BO1075" s="152"/>
      <c r="BP1075" s="141"/>
      <c r="BQ1075" s="123"/>
    </row>
    <row r="1076" spans="55:69">
      <c r="BC1076" s="293" t="s">
        <v>685</v>
      </c>
      <c r="BD1076" s="127" t="s">
        <v>210</v>
      </c>
      <c r="BM1076" s="7" t="s">
        <v>357</v>
      </c>
      <c r="BN1076" s="295" t="s">
        <v>788</v>
      </c>
      <c r="BO1076" s="131"/>
      <c r="BP1076" s="141"/>
      <c r="BQ1076" s="123"/>
    </row>
    <row r="1077" spans="55:69">
      <c r="BC1077" s="293" t="s">
        <v>687</v>
      </c>
      <c r="BD1077" s="127" t="s">
        <v>82</v>
      </c>
      <c r="BM1077" s="7" t="s">
        <v>359</v>
      </c>
      <c r="BN1077" s="295" t="s">
        <v>789</v>
      </c>
      <c r="BO1077" s="106"/>
      <c r="BP1077" s="141"/>
      <c r="BQ1077" s="123"/>
    </row>
    <row r="1078" spans="55:69">
      <c r="BC1078" s="293" t="s">
        <v>689</v>
      </c>
      <c r="BD1078" s="127" t="s">
        <v>220</v>
      </c>
      <c r="BM1078" s="7" t="s">
        <v>360</v>
      </c>
      <c r="BN1078" s="295" t="s">
        <v>790</v>
      </c>
      <c r="BO1078" s="106"/>
      <c r="BP1078" s="141"/>
      <c r="BQ1078" s="123"/>
    </row>
    <row r="1079" spans="55:69">
      <c r="BC1079" s="293" t="s">
        <v>692</v>
      </c>
      <c r="BD1079" s="127" t="s">
        <v>219</v>
      </c>
      <c r="BM1079" s="7" t="s">
        <v>361</v>
      </c>
      <c r="BN1079" s="295" t="s">
        <v>791</v>
      </c>
      <c r="BO1079" s="139"/>
      <c r="BP1079" s="141"/>
      <c r="BQ1079" s="102"/>
    </row>
    <row r="1080" spans="55:69">
      <c r="BC1080" s="163" t="s">
        <v>695</v>
      </c>
      <c r="BD1080" s="127" t="s">
        <v>229</v>
      </c>
      <c r="BM1080" s="7" t="s">
        <v>362</v>
      </c>
      <c r="BN1080" s="295" t="s">
        <v>792</v>
      </c>
      <c r="BO1080" s="106"/>
      <c r="BP1080" s="141"/>
      <c r="BQ1080" s="121"/>
    </row>
    <row r="1081" spans="55:69">
      <c r="BC1081" s="163" t="s">
        <v>697</v>
      </c>
      <c r="BD1081" s="127" t="s">
        <v>235</v>
      </c>
      <c r="BM1081" s="7" t="s">
        <v>363</v>
      </c>
      <c r="BN1081" s="295" t="s">
        <v>793</v>
      </c>
      <c r="BO1081" s="106"/>
      <c r="BP1081" s="141"/>
      <c r="BQ1081" s="121"/>
    </row>
    <row r="1082" spans="55:69">
      <c r="BC1082" s="163" t="s">
        <v>699</v>
      </c>
      <c r="BD1082" s="127" t="s">
        <v>794</v>
      </c>
      <c r="BM1082" s="7" t="s">
        <v>364</v>
      </c>
      <c r="BN1082" s="295" t="s">
        <v>795</v>
      </c>
      <c r="BO1082" s="106"/>
      <c r="BP1082" s="141"/>
      <c r="BQ1082" s="121"/>
    </row>
    <row r="1083" spans="55:69">
      <c r="BC1083" s="163" t="s">
        <v>702</v>
      </c>
      <c r="BD1083" s="127" t="s">
        <v>246</v>
      </c>
      <c r="BM1083" s="7" t="s">
        <v>365</v>
      </c>
      <c r="BN1083" s="295" t="s">
        <v>795</v>
      </c>
      <c r="BO1083" s="106"/>
      <c r="BP1083" s="141"/>
      <c r="BQ1083" s="102"/>
    </row>
    <row r="1084" spans="55:69">
      <c r="BC1084" s="163" t="s">
        <v>704</v>
      </c>
      <c r="BD1084" s="127" t="s">
        <v>250</v>
      </c>
      <c r="BM1084" s="7" t="s">
        <v>367</v>
      </c>
      <c r="BN1084" s="295" t="s">
        <v>796</v>
      </c>
      <c r="BO1084" s="106"/>
      <c r="BP1084" s="141"/>
      <c r="BQ1084" s="121"/>
    </row>
    <row r="1085" spans="55:69">
      <c r="BC1085" s="163" t="s">
        <v>706</v>
      </c>
      <c r="BD1085" s="127" t="s">
        <v>797</v>
      </c>
      <c r="BM1085" s="7" t="s">
        <v>368</v>
      </c>
      <c r="BN1085" s="295" t="s">
        <v>798</v>
      </c>
      <c r="BO1085" s="106"/>
      <c r="BP1085" s="141"/>
      <c r="BQ1085" s="102"/>
    </row>
    <row r="1086" spans="55:69">
      <c r="BC1086" s="163" t="s">
        <v>710</v>
      </c>
      <c r="BD1086" s="127" t="s">
        <v>256</v>
      </c>
      <c r="BM1086" s="7" t="s">
        <v>369</v>
      </c>
      <c r="BN1086" s="295" t="s">
        <v>799</v>
      </c>
      <c r="BO1086" s="106"/>
      <c r="BP1086" s="141"/>
      <c r="BQ1086" s="102"/>
    </row>
    <row r="1087" spans="55:69">
      <c r="BC1087" s="163" t="s">
        <v>712</v>
      </c>
      <c r="BD1087" s="127" t="s">
        <v>261</v>
      </c>
      <c r="BM1087" s="7" t="s">
        <v>370</v>
      </c>
      <c r="BN1087" s="295" t="s">
        <v>800</v>
      </c>
      <c r="BO1087" s="106"/>
      <c r="BP1087" s="141"/>
      <c r="BQ1087" s="102"/>
    </row>
    <row r="1088" spans="55:69">
      <c r="BC1088" s="137" t="s">
        <v>714</v>
      </c>
      <c r="BD1088" s="127" t="s">
        <v>254</v>
      </c>
      <c r="BM1088" s="7" t="s">
        <v>371</v>
      </c>
      <c r="BN1088" s="295" t="s">
        <v>801</v>
      </c>
      <c r="BO1088" s="131"/>
      <c r="BP1088" s="141"/>
      <c r="BQ1088" s="102"/>
    </row>
    <row r="1089" spans="55:69">
      <c r="BC1089" s="137" t="s">
        <v>717</v>
      </c>
      <c r="BD1089" s="127" t="s">
        <v>269</v>
      </c>
      <c r="BM1089" s="7" t="s">
        <v>372</v>
      </c>
      <c r="BN1089" s="295" t="s">
        <v>802</v>
      </c>
      <c r="BO1089" s="131"/>
      <c r="BP1089" s="154"/>
      <c r="BQ1089" s="123"/>
    </row>
    <row r="1090" spans="55:69">
      <c r="BC1090" s="137" t="s">
        <v>719</v>
      </c>
      <c r="BD1090" s="127" t="s">
        <v>274</v>
      </c>
      <c r="BM1090" s="7" t="s">
        <v>373</v>
      </c>
      <c r="BN1090" s="295" t="s">
        <v>803</v>
      </c>
      <c r="BO1090" s="131"/>
      <c r="BP1090" s="141"/>
      <c r="BQ1090" s="123"/>
    </row>
    <row r="1091" spans="55:69">
      <c r="BC1091" s="137" t="s">
        <v>721</v>
      </c>
      <c r="BD1091" s="127" t="s">
        <v>279</v>
      </c>
      <c r="BM1091" s="7" t="s">
        <v>374</v>
      </c>
      <c r="BN1091" s="295" t="s">
        <v>804</v>
      </c>
      <c r="BO1091" s="152"/>
      <c r="BP1091" s="154"/>
      <c r="BQ1091" s="123"/>
    </row>
    <row r="1092" spans="55:69">
      <c r="BC1092" s="137" t="s">
        <v>724</v>
      </c>
      <c r="BD1092" s="127" t="s">
        <v>805</v>
      </c>
      <c r="BM1092" s="7" t="s">
        <v>375</v>
      </c>
      <c r="BN1092" s="295" t="s">
        <v>806</v>
      </c>
      <c r="BO1092" s="152"/>
      <c r="BP1092" s="138"/>
      <c r="BQ1092" s="102"/>
    </row>
    <row r="1093" spans="55:69">
      <c r="BC1093" s="137" t="s">
        <v>726</v>
      </c>
      <c r="BD1093" s="127" t="s">
        <v>285</v>
      </c>
      <c r="BM1093" s="7" t="s">
        <v>376</v>
      </c>
      <c r="BN1093" s="295" t="s">
        <v>807</v>
      </c>
      <c r="BO1093" s="130"/>
      <c r="BP1093" s="138"/>
      <c r="BQ1093" s="124"/>
    </row>
    <row r="1094" spans="55:69">
      <c r="BC1094" s="137" t="s">
        <v>729</v>
      </c>
      <c r="BD1094" s="127" t="s">
        <v>808</v>
      </c>
      <c r="BE1094" s="164" t="s">
        <v>57</v>
      </c>
      <c r="BM1094" s="7" t="s">
        <v>377</v>
      </c>
      <c r="BN1094" s="295" t="s">
        <v>809</v>
      </c>
      <c r="BO1094" s="152"/>
      <c r="BP1094" s="138"/>
      <c r="BQ1094" s="124"/>
    </row>
    <row r="1095" spans="55:69">
      <c r="BC1095" s="137" t="s">
        <v>733</v>
      </c>
      <c r="BD1095" s="127" t="s">
        <v>810</v>
      </c>
      <c r="BE1095" s="164" t="s">
        <v>110</v>
      </c>
      <c r="BM1095" s="7" t="s">
        <v>378</v>
      </c>
      <c r="BN1095" s="295" t="s">
        <v>811</v>
      </c>
      <c r="BO1095" s="149"/>
      <c r="BP1095" s="8"/>
    </row>
    <row r="1096" spans="55:69">
      <c r="BC1096" s="137" t="s">
        <v>738</v>
      </c>
      <c r="BD1096" s="127" t="s">
        <v>812</v>
      </c>
      <c r="BE1096" s="164" t="s">
        <v>57</v>
      </c>
      <c r="BM1096" s="7" t="s">
        <v>379</v>
      </c>
      <c r="BN1096" s="295" t="s">
        <v>813</v>
      </c>
      <c r="BO1096" s="152"/>
      <c r="BP1096" s="8"/>
    </row>
    <row r="1097" spans="55:69">
      <c r="BC1097" s="137" t="s">
        <v>742</v>
      </c>
      <c r="BD1097" s="127" t="s">
        <v>814</v>
      </c>
      <c r="BE1097" s="164" t="s">
        <v>57</v>
      </c>
      <c r="BM1097" s="7" t="s">
        <v>381</v>
      </c>
      <c r="BN1097" s="295" t="s">
        <v>815</v>
      </c>
      <c r="BO1097" s="152"/>
      <c r="BP1097" s="8"/>
    </row>
    <row r="1098" spans="55:69">
      <c r="BC1098" s="137" t="s">
        <v>746</v>
      </c>
      <c r="BD1098" s="151" t="s">
        <v>816</v>
      </c>
      <c r="BE1098" s="151" t="s">
        <v>747</v>
      </c>
      <c r="BM1098" s="7" t="s">
        <v>382</v>
      </c>
      <c r="BN1098" s="295" t="s">
        <v>817</v>
      </c>
      <c r="BO1098" s="130"/>
      <c r="BP1098" s="8"/>
    </row>
    <row r="1099" spans="55:69" ht="15.75" thickBot="1">
      <c r="BM1099" s="7" t="s">
        <v>383</v>
      </c>
      <c r="BN1099" s="295" t="s">
        <v>818</v>
      </c>
      <c r="BO1099" s="152"/>
      <c r="BP1099" s="8"/>
    </row>
    <row r="1100" spans="55:69">
      <c r="BC1100" s="554" t="s">
        <v>625</v>
      </c>
      <c r="BD1100" s="555"/>
      <c r="BE1100" s="98" t="s">
        <v>819</v>
      </c>
      <c r="BM1100" s="7" t="s">
        <v>384</v>
      </c>
      <c r="BN1100" s="295" t="s">
        <v>820</v>
      </c>
      <c r="BO1100" s="152"/>
      <c r="BP1100" s="8"/>
    </row>
    <row r="1101" spans="55:69">
      <c r="BC1101" s="293" t="s">
        <v>821</v>
      </c>
      <c r="BD1101" s="294" t="s">
        <v>822</v>
      </c>
      <c r="BE1101" s="104" t="s">
        <v>632</v>
      </c>
      <c r="BM1101" s="7" t="s">
        <v>385</v>
      </c>
      <c r="BN1101" s="295" t="s">
        <v>823</v>
      </c>
      <c r="BO1101" s="130"/>
      <c r="BP1101" s="8"/>
    </row>
    <row r="1102" spans="55:69">
      <c r="BC1102" s="293" t="s">
        <v>821</v>
      </c>
      <c r="BD1102" s="294" t="s">
        <v>822</v>
      </c>
      <c r="BE1102" s="104" t="s">
        <v>635</v>
      </c>
      <c r="BM1102" s="7" t="s">
        <v>386</v>
      </c>
      <c r="BN1102" s="295" t="s">
        <v>824</v>
      </c>
      <c r="BO1102" s="130"/>
      <c r="BP1102" s="8"/>
    </row>
    <row r="1103" spans="55:69">
      <c r="BC1103" s="293" t="s">
        <v>825</v>
      </c>
      <c r="BD1103" s="294" t="s">
        <v>640</v>
      </c>
      <c r="BE1103" s="109" t="s">
        <v>641</v>
      </c>
      <c r="BM1103" s="7" t="s">
        <v>387</v>
      </c>
      <c r="BN1103" s="295" t="s">
        <v>826</v>
      </c>
      <c r="BO1103" s="101"/>
      <c r="BP1103" s="8"/>
    </row>
    <row r="1104" spans="55:69" ht="15.75">
      <c r="BC1104" s="293" t="s">
        <v>825</v>
      </c>
      <c r="BD1104" s="294" t="s">
        <v>640</v>
      </c>
      <c r="BE1104" s="110" t="s">
        <v>644</v>
      </c>
      <c r="BM1104" s="7" t="s">
        <v>388</v>
      </c>
      <c r="BN1104" s="295" t="s">
        <v>827</v>
      </c>
      <c r="BO1104" s="101"/>
      <c r="BP1104" s="8"/>
    </row>
    <row r="1105" spans="55:68" ht="15.75">
      <c r="BC1105" s="293" t="s">
        <v>825</v>
      </c>
      <c r="BD1105" s="294" t="s">
        <v>640</v>
      </c>
      <c r="BE1105" s="110" t="s">
        <v>647</v>
      </c>
      <c r="BM1105" s="7" t="s">
        <v>389</v>
      </c>
      <c r="BN1105" s="295" t="s">
        <v>828</v>
      </c>
      <c r="BO1105" s="101"/>
      <c r="BP1105" s="8"/>
    </row>
    <row r="1106" spans="55:68" ht="15.75">
      <c r="BC1106" s="293" t="s">
        <v>825</v>
      </c>
      <c r="BD1106" s="294" t="s">
        <v>640</v>
      </c>
      <c r="BE1106" s="112" t="s">
        <v>650</v>
      </c>
      <c r="BM1106" s="7" t="s">
        <v>390</v>
      </c>
      <c r="BN1106" s="295" t="s">
        <v>829</v>
      </c>
      <c r="BO1106" s="101"/>
      <c r="BP1106" s="8"/>
    </row>
    <row r="1107" spans="55:68">
      <c r="BC1107" s="293" t="s">
        <v>830</v>
      </c>
      <c r="BD1107" s="296" t="s">
        <v>831</v>
      </c>
      <c r="BE1107" s="114" t="s">
        <v>655</v>
      </c>
      <c r="BM1107" s="7" t="s">
        <v>391</v>
      </c>
      <c r="BN1107" s="295" t="s">
        <v>832</v>
      </c>
      <c r="BO1107" s="165"/>
      <c r="BP1107" s="8"/>
    </row>
    <row r="1108" spans="55:68">
      <c r="BC1108" s="293" t="s">
        <v>830</v>
      </c>
      <c r="BD1108" s="296" t="s">
        <v>831</v>
      </c>
      <c r="BE1108" s="114" t="s">
        <v>658</v>
      </c>
      <c r="BM1108" s="7" t="s">
        <v>393</v>
      </c>
      <c r="BN1108" s="295" t="s">
        <v>833</v>
      </c>
      <c r="BO1108" s="165"/>
      <c r="BP1108" s="8"/>
    </row>
    <row r="1109" spans="55:68" ht="15.75">
      <c r="BC1109" s="293" t="s">
        <v>830</v>
      </c>
      <c r="BD1109" s="296" t="s">
        <v>831</v>
      </c>
      <c r="BE1109" s="116" t="s">
        <v>662</v>
      </c>
      <c r="BM1109" s="7" t="s">
        <v>395</v>
      </c>
      <c r="BN1109" s="295" t="s">
        <v>834</v>
      </c>
      <c r="BO1109" s="165"/>
      <c r="BP1109" s="8"/>
    </row>
    <row r="1110" spans="55:68" ht="15.75">
      <c r="BC1110" s="293" t="s">
        <v>830</v>
      </c>
      <c r="BD1110" s="296" t="s">
        <v>831</v>
      </c>
      <c r="BE1110" s="112" t="s">
        <v>664</v>
      </c>
      <c r="BM1110" s="7" t="s">
        <v>397</v>
      </c>
      <c r="BN1110" s="295" t="s">
        <v>835</v>
      </c>
      <c r="BO1110" s="165"/>
      <c r="BP1110" s="8"/>
    </row>
    <row r="1111" spans="55:68" ht="15.75">
      <c r="BC1111" s="293" t="s">
        <v>830</v>
      </c>
      <c r="BD1111" s="296" t="s">
        <v>831</v>
      </c>
      <c r="BE1111" s="112" t="s">
        <v>667</v>
      </c>
      <c r="BM1111" s="7" t="s">
        <v>399</v>
      </c>
      <c r="BN1111" s="295" t="s">
        <v>836</v>
      </c>
      <c r="BO1111" s="165"/>
      <c r="BP1111" s="8"/>
    </row>
    <row r="1112" spans="55:68" ht="15.75">
      <c r="BC1112" s="293" t="s">
        <v>830</v>
      </c>
      <c r="BD1112" s="296" t="s">
        <v>831</v>
      </c>
      <c r="BE1112" s="112" t="s">
        <v>670</v>
      </c>
      <c r="BM1112" s="7" t="s">
        <v>400</v>
      </c>
      <c r="BN1112" s="295" t="s">
        <v>837</v>
      </c>
      <c r="BO1112" s="165"/>
      <c r="BP1112" s="8"/>
    </row>
    <row r="1113" spans="55:68" ht="31.5">
      <c r="BC1113" s="293" t="s">
        <v>830</v>
      </c>
      <c r="BD1113" s="296" t="s">
        <v>831</v>
      </c>
      <c r="BE1113" s="112" t="s">
        <v>673</v>
      </c>
      <c r="BM1113" s="7" t="s">
        <v>401</v>
      </c>
      <c r="BN1113" s="295" t="s">
        <v>838</v>
      </c>
      <c r="BO1113" s="165"/>
      <c r="BP1113" s="8"/>
    </row>
    <row r="1114" spans="55:68" ht="15.75">
      <c r="BC1114" s="293" t="s">
        <v>830</v>
      </c>
      <c r="BD1114" s="296" t="s">
        <v>831</v>
      </c>
      <c r="BE1114" s="112" t="s">
        <v>676</v>
      </c>
      <c r="BM1114" s="7" t="s">
        <v>402</v>
      </c>
      <c r="BN1114" s="295" t="s">
        <v>839</v>
      </c>
      <c r="BO1114" s="165"/>
      <c r="BP1114" s="8"/>
    </row>
    <row r="1115" spans="55:68" ht="31.5">
      <c r="BC1115" s="293" t="s">
        <v>830</v>
      </c>
      <c r="BD1115" s="296" t="s">
        <v>831</v>
      </c>
      <c r="BE1115" s="112" t="s">
        <v>678</v>
      </c>
      <c r="BM1115" s="7" t="s">
        <v>403</v>
      </c>
      <c r="BN1115" s="295" t="s">
        <v>840</v>
      </c>
      <c r="BO1115" s="101"/>
      <c r="BP1115" s="8"/>
    </row>
    <row r="1116" spans="55:68">
      <c r="BC1116" s="293" t="s">
        <v>841</v>
      </c>
      <c r="BD1116" s="127" t="s">
        <v>627</v>
      </c>
      <c r="BE1116" s="127" t="s">
        <v>627</v>
      </c>
      <c r="BM1116" s="7" t="s">
        <v>5</v>
      </c>
      <c r="BN1116" s="295" t="s">
        <v>842</v>
      </c>
      <c r="BO1116" s="152"/>
      <c r="BP1116" s="8"/>
    </row>
    <row r="1117" spans="55:68" ht="15.75">
      <c r="BC1117" s="293" t="s">
        <v>843</v>
      </c>
      <c r="BD1117" s="127" t="s">
        <v>561</v>
      </c>
      <c r="BE1117" s="166" t="s">
        <v>563</v>
      </c>
      <c r="BN1117" s="295" t="s">
        <v>844</v>
      </c>
      <c r="BO1117" s="167"/>
      <c r="BP1117" s="8"/>
    </row>
    <row r="1118" spans="55:68" ht="15.75">
      <c r="BC1118" s="293" t="s">
        <v>845</v>
      </c>
      <c r="BD1118" s="127" t="s">
        <v>210</v>
      </c>
      <c r="BE1118" s="166" t="s">
        <v>57</v>
      </c>
      <c r="BN1118" s="295" t="s">
        <v>846</v>
      </c>
      <c r="BO1118" s="168"/>
      <c r="BP1118" s="8"/>
    </row>
    <row r="1119" spans="55:68" ht="15.75">
      <c r="BC1119" s="293" t="s">
        <v>847</v>
      </c>
      <c r="BD1119" s="127" t="s">
        <v>82</v>
      </c>
      <c r="BE1119" s="166" t="s">
        <v>68</v>
      </c>
      <c r="BN1119" s="295" t="s">
        <v>848</v>
      </c>
      <c r="BO1119" s="169"/>
      <c r="BP1119" s="8"/>
    </row>
    <row r="1120" spans="55:68" ht="15.75">
      <c r="BC1120" s="293" t="s">
        <v>849</v>
      </c>
      <c r="BD1120" s="127" t="s">
        <v>220</v>
      </c>
      <c r="BE1120" s="166" t="s">
        <v>77</v>
      </c>
      <c r="BN1120" s="295" t="s">
        <v>850</v>
      </c>
      <c r="BO1120" s="169"/>
      <c r="BP1120" s="8"/>
    </row>
    <row r="1121" spans="55:68" ht="15.75">
      <c r="BC1121" s="293" t="s">
        <v>851</v>
      </c>
      <c r="BD1121" s="127" t="s">
        <v>693</v>
      </c>
      <c r="BE1121" s="166" t="s">
        <v>85</v>
      </c>
      <c r="BN1121" s="295" t="s">
        <v>852</v>
      </c>
      <c r="BO1121" s="168"/>
      <c r="BP1121" s="8"/>
    </row>
    <row r="1122" spans="55:68" ht="15.75">
      <c r="BC1122" s="163">
        <v>10</v>
      </c>
      <c r="BD1122" s="127" t="s">
        <v>229</v>
      </c>
      <c r="BE1122" s="166" t="s">
        <v>93</v>
      </c>
      <c r="BN1122" s="295" t="s">
        <v>853</v>
      </c>
      <c r="BO1122" s="105"/>
      <c r="BP1122" s="8"/>
    </row>
    <row r="1123" spans="55:68" ht="15.75">
      <c r="BC1123" s="163">
        <v>10</v>
      </c>
      <c r="BD1123" s="127" t="s">
        <v>229</v>
      </c>
      <c r="BE1123" s="166" t="s">
        <v>854</v>
      </c>
      <c r="BN1123" s="295" t="s">
        <v>855</v>
      </c>
      <c r="BO1123" s="169"/>
      <c r="BP1123" s="8"/>
    </row>
    <row r="1124" spans="55:68" ht="15.75">
      <c r="BC1124" s="163">
        <v>11</v>
      </c>
      <c r="BD1124" s="127" t="s">
        <v>235</v>
      </c>
      <c r="BE1124" s="166" t="s">
        <v>100</v>
      </c>
      <c r="BN1124" s="295" t="s">
        <v>856</v>
      </c>
      <c r="BO1124" s="105"/>
      <c r="BP1124" s="8"/>
    </row>
    <row r="1125" spans="55:68" ht="15.75">
      <c r="BC1125" s="163">
        <v>11</v>
      </c>
      <c r="BD1125" s="127" t="s">
        <v>235</v>
      </c>
      <c r="BE1125" s="166" t="s">
        <v>857</v>
      </c>
      <c r="BN1125" s="295" t="s">
        <v>858</v>
      </c>
      <c r="BO1125" s="105"/>
      <c r="BP1125" s="8"/>
    </row>
    <row r="1126" spans="55:68" ht="15.75">
      <c r="BC1126" s="163">
        <v>12</v>
      </c>
      <c r="BD1126" s="127" t="s">
        <v>859</v>
      </c>
      <c r="BE1126" s="166" t="s">
        <v>659</v>
      </c>
      <c r="BN1126" s="295" t="s">
        <v>860</v>
      </c>
      <c r="BO1126" s="101"/>
      <c r="BP1126" s="8"/>
    </row>
    <row r="1127" spans="55:68" ht="15.75">
      <c r="BC1127" s="163">
        <v>12</v>
      </c>
      <c r="BD1127" s="127" t="s">
        <v>859</v>
      </c>
      <c r="BE1127" s="166" t="s">
        <v>563</v>
      </c>
      <c r="BN1127" s="295" t="s">
        <v>861</v>
      </c>
      <c r="BO1127" s="130"/>
      <c r="BP1127" s="8"/>
    </row>
    <row r="1128" spans="55:68" ht="15.75">
      <c r="BC1128" s="163">
        <v>12</v>
      </c>
      <c r="BD1128" s="127" t="s">
        <v>859</v>
      </c>
      <c r="BE1128" s="166" t="s">
        <v>862</v>
      </c>
      <c r="BN1128" s="295" t="s">
        <v>863</v>
      </c>
      <c r="BO1128" s="130"/>
      <c r="BP1128" s="8"/>
    </row>
    <row r="1129" spans="55:68">
      <c r="BC1129" s="163">
        <v>13</v>
      </c>
      <c r="BD1129" s="127" t="s">
        <v>246</v>
      </c>
      <c r="BE1129" s="127" t="s">
        <v>110</v>
      </c>
      <c r="BN1129" s="295" t="s">
        <v>864</v>
      </c>
      <c r="BO1129" s="130"/>
      <c r="BP1129" s="8"/>
    </row>
    <row r="1130" spans="55:68">
      <c r="BC1130" s="163">
        <v>14</v>
      </c>
      <c r="BD1130" s="127" t="s">
        <v>250</v>
      </c>
      <c r="BE1130" s="127" t="s">
        <v>115</v>
      </c>
      <c r="BN1130" s="295" t="s">
        <v>865</v>
      </c>
      <c r="BO1130" s="130"/>
      <c r="BP1130" s="8"/>
    </row>
    <row r="1131" spans="55:68">
      <c r="BC1131" s="163">
        <v>15</v>
      </c>
      <c r="BD1131" s="127" t="s">
        <v>707</v>
      </c>
      <c r="BE1131" s="127" t="s">
        <v>120</v>
      </c>
      <c r="BN1131" s="295" t="s">
        <v>866</v>
      </c>
      <c r="BO1131" s="130"/>
      <c r="BP1131" s="8"/>
    </row>
    <row r="1132" spans="55:68">
      <c r="BC1132" s="163">
        <v>16</v>
      </c>
      <c r="BD1132" s="127" t="s">
        <v>125</v>
      </c>
      <c r="BE1132" s="127" t="s">
        <v>125</v>
      </c>
      <c r="BN1132" s="295" t="s">
        <v>867</v>
      </c>
      <c r="BO1132" s="130"/>
      <c r="BP1132" s="8"/>
    </row>
    <row r="1133" spans="55:68">
      <c r="BC1133" s="163">
        <v>17</v>
      </c>
      <c r="BD1133" s="127" t="s">
        <v>261</v>
      </c>
      <c r="BE1133" s="170" t="s">
        <v>131</v>
      </c>
      <c r="BN1133" s="295" t="s">
        <v>868</v>
      </c>
      <c r="BO1133" s="106"/>
      <c r="BP1133" s="8"/>
    </row>
    <row r="1134" spans="55:68">
      <c r="BC1134" s="163">
        <v>18</v>
      </c>
      <c r="BD1134" s="127" t="s">
        <v>715</v>
      </c>
      <c r="BE1134" s="170" t="s">
        <v>409</v>
      </c>
      <c r="BN1134" s="295" t="s">
        <v>869</v>
      </c>
      <c r="BO1134" s="106"/>
      <c r="BP1134" s="8"/>
    </row>
    <row r="1135" spans="55:68">
      <c r="BC1135" s="163">
        <v>19</v>
      </c>
      <c r="BD1135" s="127" t="s">
        <v>269</v>
      </c>
      <c r="BE1135" s="127" t="s">
        <v>141</v>
      </c>
      <c r="BN1135" s="295" t="s">
        <v>870</v>
      </c>
      <c r="BO1135" s="106"/>
      <c r="BP1135" s="8"/>
    </row>
    <row r="1136" spans="55:68">
      <c r="BC1136" s="163">
        <v>20</v>
      </c>
      <c r="BD1136" s="127" t="s">
        <v>274</v>
      </c>
      <c r="BE1136" s="127" t="s">
        <v>146</v>
      </c>
      <c r="BN1136" s="295" t="s">
        <v>871</v>
      </c>
      <c r="BO1136" s="130"/>
      <c r="BP1136" s="8"/>
    </row>
    <row r="1137" spans="55:68">
      <c r="BC1137" s="163">
        <v>21</v>
      </c>
      <c r="BD1137" s="127" t="s">
        <v>722</v>
      </c>
      <c r="BE1137" s="127" t="s">
        <v>152</v>
      </c>
      <c r="BN1137" s="295" t="s">
        <v>871</v>
      </c>
      <c r="BO1137" s="152"/>
      <c r="BP1137" s="8"/>
    </row>
    <row r="1138" spans="55:68">
      <c r="BC1138" s="163">
        <v>21</v>
      </c>
      <c r="BD1138" s="127" t="s">
        <v>722</v>
      </c>
      <c r="BE1138" s="127" t="s">
        <v>872</v>
      </c>
      <c r="BN1138" s="295" t="s">
        <v>873</v>
      </c>
      <c r="BO1138" s="130"/>
      <c r="BP1138" s="8"/>
    </row>
    <row r="1139" spans="55:68">
      <c r="BC1139" s="163" t="s">
        <v>724</v>
      </c>
      <c r="BD1139" s="127" t="s">
        <v>874</v>
      </c>
      <c r="BE1139" s="127" t="s">
        <v>157</v>
      </c>
      <c r="BN1139" s="295" t="s">
        <v>875</v>
      </c>
      <c r="BO1139" s="131"/>
      <c r="BP1139" s="8"/>
    </row>
    <row r="1140" spans="55:68">
      <c r="BC1140" s="163">
        <v>23</v>
      </c>
      <c r="BD1140" s="127" t="s">
        <v>285</v>
      </c>
      <c r="BE1140" s="127" t="s">
        <v>163</v>
      </c>
      <c r="BN1140" s="295" t="s">
        <v>876</v>
      </c>
      <c r="BO1140" s="105"/>
      <c r="BP1140" s="8"/>
    </row>
    <row r="1141" spans="55:68">
      <c r="BC1141" s="163" t="s">
        <v>729</v>
      </c>
      <c r="BD1141" s="127" t="s">
        <v>808</v>
      </c>
      <c r="BE1141" s="164" t="s">
        <v>57</v>
      </c>
      <c r="BN1141" s="295" t="s">
        <v>877</v>
      </c>
      <c r="BO1141" s="105"/>
      <c r="BP1141" s="8"/>
    </row>
    <row r="1142" spans="55:68">
      <c r="BC1142" s="163" t="s">
        <v>733</v>
      </c>
      <c r="BD1142" s="127" t="s">
        <v>810</v>
      </c>
      <c r="BE1142" s="164" t="s">
        <v>110</v>
      </c>
      <c r="BN1142" s="295" t="s">
        <v>878</v>
      </c>
      <c r="BO1142" s="105"/>
      <c r="BP1142" s="8"/>
    </row>
    <row r="1143" spans="55:68">
      <c r="BC1143" s="163" t="s">
        <v>738</v>
      </c>
      <c r="BD1143" s="127" t="s">
        <v>812</v>
      </c>
      <c r="BE1143" s="164" t="s">
        <v>57</v>
      </c>
      <c r="BN1143" s="295" t="s">
        <v>879</v>
      </c>
      <c r="BO1143" s="158"/>
      <c r="BP1143" s="8"/>
    </row>
    <row r="1144" spans="55:68">
      <c r="BC1144" s="163" t="s">
        <v>742</v>
      </c>
      <c r="BD1144" s="127" t="s">
        <v>814</v>
      </c>
      <c r="BE1144" s="164" t="s">
        <v>57</v>
      </c>
      <c r="BN1144" s="295" t="s">
        <v>880</v>
      </c>
      <c r="BO1144" s="105"/>
      <c r="BP1144" s="8"/>
    </row>
    <row r="1145" spans="55:68">
      <c r="BC1145" s="171" t="s">
        <v>746</v>
      </c>
      <c r="BD1145" s="151" t="s">
        <v>816</v>
      </c>
      <c r="BE1145" s="151" t="s">
        <v>747</v>
      </c>
      <c r="BN1145" s="295" t="s">
        <v>881</v>
      </c>
      <c r="BO1145" s="105"/>
      <c r="BP1145" s="8"/>
    </row>
    <row r="1146" spans="55:68">
      <c r="BN1146" s="295" t="s">
        <v>882</v>
      </c>
      <c r="BO1146" s="105"/>
      <c r="BP1146" s="8"/>
    </row>
    <row r="1147" spans="55:68">
      <c r="BN1147" s="295" t="s">
        <v>883</v>
      </c>
      <c r="BO1147" s="131"/>
      <c r="BP1147" s="8"/>
    </row>
    <row r="1148" spans="55:68">
      <c r="BN1148" s="295" t="s">
        <v>884</v>
      </c>
      <c r="BO1148" s="152"/>
      <c r="BP1148" s="8"/>
    </row>
    <row r="1149" spans="55:68">
      <c r="BN1149" s="295" t="s">
        <v>885</v>
      </c>
      <c r="BO1149" s="152"/>
      <c r="BP1149" s="8"/>
    </row>
    <row r="1150" spans="55:68">
      <c r="BN1150" s="295" t="s">
        <v>886</v>
      </c>
      <c r="BO1150" s="152"/>
      <c r="BP1150" s="8"/>
    </row>
    <row r="1151" spans="55:68">
      <c r="BN1151" s="295" t="s">
        <v>887</v>
      </c>
      <c r="BO1151" s="106"/>
      <c r="BP1151" s="8"/>
    </row>
    <row r="1152" spans="55:68">
      <c r="BN1152" s="295" t="s">
        <v>888</v>
      </c>
      <c r="BO1152" s="106"/>
      <c r="BP1152" s="8"/>
    </row>
    <row r="1153" spans="66:68">
      <c r="BN1153" s="295" t="s">
        <v>889</v>
      </c>
      <c r="BO1153" s="106"/>
      <c r="BP1153" s="8"/>
    </row>
    <row r="1154" spans="66:68">
      <c r="BN1154" s="295" t="s">
        <v>890</v>
      </c>
      <c r="BO1154" s="106"/>
      <c r="BP1154" s="8"/>
    </row>
    <row r="1155" spans="66:68">
      <c r="BN1155" s="295" t="s">
        <v>890</v>
      </c>
      <c r="BO1155" s="106"/>
      <c r="BP1155" s="8"/>
    </row>
    <row r="1156" spans="66:68">
      <c r="BN1156" s="295" t="s">
        <v>891</v>
      </c>
      <c r="BO1156" s="106"/>
      <c r="BP1156" s="8"/>
    </row>
    <row r="1157" spans="66:68">
      <c r="BN1157" s="295" t="s">
        <v>892</v>
      </c>
      <c r="BO1157" s="106"/>
      <c r="BP1157" s="8"/>
    </row>
    <row r="1158" spans="66:68">
      <c r="BN1158" s="295" t="s">
        <v>893</v>
      </c>
      <c r="BO1158" s="172"/>
      <c r="BP1158" s="8"/>
    </row>
    <row r="1159" spans="66:68">
      <c r="BN1159" s="295" t="s">
        <v>894</v>
      </c>
      <c r="BO1159" s="173"/>
      <c r="BP1159" s="8"/>
    </row>
    <row r="1160" spans="66:68">
      <c r="BN1160" s="295" t="s">
        <v>894</v>
      </c>
      <c r="BO1160" s="172"/>
      <c r="BP1160" s="8"/>
    </row>
    <row r="1161" spans="66:68">
      <c r="BN1161" s="295" t="s">
        <v>895</v>
      </c>
      <c r="BO1161" s="173"/>
      <c r="BP1161" s="8"/>
    </row>
    <row r="1162" spans="66:68">
      <c r="BN1162" s="295" t="s">
        <v>896</v>
      </c>
      <c r="BO1162" s="172"/>
      <c r="BP1162" s="8"/>
    </row>
    <row r="1163" spans="66:68">
      <c r="BN1163" s="295" t="s">
        <v>896</v>
      </c>
      <c r="BO1163" s="172"/>
      <c r="BP1163" s="8"/>
    </row>
    <row r="1164" spans="66:68">
      <c r="BN1164" s="295" t="s">
        <v>897</v>
      </c>
      <c r="BO1164" s="173"/>
      <c r="BP1164" s="8"/>
    </row>
    <row r="1165" spans="66:68">
      <c r="BN1165" s="295" t="s">
        <v>898</v>
      </c>
      <c r="BO1165" s="172"/>
      <c r="BP1165" s="8"/>
    </row>
    <row r="1166" spans="66:68">
      <c r="BN1166" s="295" t="s">
        <v>899</v>
      </c>
      <c r="BO1166" s="174"/>
      <c r="BP1166" s="8"/>
    </row>
    <row r="1167" spans="66:68">
      <c r="BN1167" s="295" t="s">
        <v>900</v>
      </c>
      <c r="BO1167" s="174"/>
      <c r="BP1167" s="8"/>
    </row>
    <row r="1168" spans="66:68">
      <c r="BN1168" s="295" t="s">
        <v>901</v>
      </c>
      <c r="BO1168" s="174"/>
      <c r="BP1168" s="8"/>
    </row>
    <row r="1169" spans="66:68">
      <c r="BN1169" s="295" t="s">
        <v>902</v>
      </c>
      <c r="BO1169" s="174"/>
      <c r="BP1169" s="8"/>
    </row>
    <row r="1170" spans="66:68">
      <c r="BN1170" s="295" t="s">
        <v>903</v>
      </c>
      <c r="BO1170" s="174"/>
      <c r="BP1170" s="8"/>
    </row>
    <row r="1171" spans="66:68">
      <c r="BN1171" s="295" t="s">
        <v>904</v>
      </c>
      <c r="BO1171" s="175"/>
      <c r="BP1171" s="8"/>
    </row>
    <row r="1172" spans="66:68">
      <c r="BN1172" s="295" t="s">
        <v>905</v>
      </c>
      <c r="BO1172" s="106"/>
      <c r="BP1172" s="8"/>
    </row>
    <row r="1173" spans="66:68">
      <c r="BN1173" s="295" t="s">
        <v>906</v>
      </c>
      <c r="BO1173" s="106"/>
      <c r="BP1173" s="8"/>
    </row>
    <row r="1174" spans="66:68">
      <c r="BN1174" s="295" t="s">
        <v>907</v>
      </c>
      <c r="BO1174" s="106"/>
      <c r="BP1174" s="8"/>
    </row>
    <row r="1175" spans="66:68">
      <c r="BN1175" s="295" t="s">
        <v>908</v>
      </c>
      <c r="BO1175" s="106"/>
      <c r="BP1175" s="8"/>
    </row>
    <row r="1176" spans="66:68">
      <c r="BN1176" s="295" t="s">
        <v>909</v>
      </c>
      <c r="BO1176" s="130"/>
      <c r="BP1176" s="8"/>
    </row>
    <row r="1177" spans="66:68">
      <c r="BN1177" s="295" t="s">
        <v>909</v>
      </c>
      <c r="BO1177" s="101"/>
      <c r="BP1177" s="8"/>
    </row>
    <row r="1178" spans="66:68">
      <c r="BN1178" s="295" t="s">
        <v>910</v>
      </c>
      <c r="BO1178" s="106"/>
      <c r="BP1178" s="8"/>
    </row>
    <row r="1179" spans="66:68">
      <c r="BN1179" s="295" t="s">
        <v>911</v>
      </c>
      <c r="BO1179" s="101"/>
      <c r="BP1179" s="8"/>
    </row>
    <row r="1180" spans="66:68">
      <c r="BN1180" s="295" t="s">
        <v>912</v>
      </c>
      <c r="BO1180" s="130"/>
      <c r="BP1180" s="8"/>
    </row>
    <row r="1181" spans="66:68">
      <c r="BN1181" s="295" t="s">
        <v>913</v>
      </c>
      <c r="BO1181" s="152"/>
      <c r="BP1181" s="8"/>
    </row>
    <row r="1182" spans="66:68">
      <c r="BN1182" s="295" t="s">
        <v>914</v>
      </c>
      <c r="BO1182" s="152"/>
      <c r="BP1182" s="8"/>
    </row>
    <row r="1183" spans="66:68">
      <c r="BN1183" s="295" t="s">
        <v>915</v>
      </c>
      <c r="BO1183" s="152"/>
      <c r="BP1183" s="8"/>
    </row>
    <row r="1184" spans="66:68">
      <c r="BN1184" s="295" t="s">
        <v>916</v>
      </c>
      <c r="BO1184" s="176"/>
      <c r="BP1184" s="8"/>
    </row>
    <row r="1185" spans="66:68">
      <c r="BN1185" s="295" t="s">
        <v>916</v>
      </c>
      <c r="BO1185" s="177"/>
      <c r="BP1185" s="8"/>
    </row>
    <row r="1186" spans="66:68">
      <c r="BN1186" s="295" t="s">
        <v>917</v>
      </c>
      <c r="BO1186" s="167"/>
      <c r="BP1186" s="8"/>
    </row>
    <row r="1187" spans="66:68">
      <c r="BN1187" s="295" t="s">
        <v>918</v>
      </c>
      <c r="BO1187" s="178"/>
      <c r="BP1187" s="8"/>
    </row>
    <row r="1188" spans="66:68">
      <c r="BN1188" s="295" t="s">
        <v>919</v>
      </c>
      <c r="BO1188" s="178"/>
      <c r="BP1188" s="8"/>
    </row>
    <row r="1189" spans="66:68">
      <c r="BN1189" s="295" t="s">
        <v>920</v>
      </c>
      <c r="BO1189" s="179"/>
      <c r="BP1189" s="8"/>
    </row>
    <row r="1190" spans="66:68">
      <c r="BN1190" s="295" t="s">
        <v>921</v>
      </c>
      <c r="BO1190" s="179"/>
      <c r="BP1190" s="8"/>
    </row>
    <row r="1191" spans="66:68">
      <c r="BN1191" s="295" t="s">
        <v>922</v>
      </c>
      <c r="BO1191" s="179"/>
      <c r="BP1191" s="8"/>
    </row>
    <row r="1192" spans="66:68">
      <c r="BN1192" s="295" t="s">
        <v>923</v>
      </c>
      <c r="BO1192" s="167"/>
      <c r="BP1192" s="8"/>
    </row>
    <row r="1193" spans="66:68">
      <c r="BN1193" s="295" t="s">
        <v>924</v>
      </c>
      <c r="BO1193" s="177"/>
      <c r="BP1193" s="8"/>
    </row>
    <row r="1194" spans="66:68">
      <c r="BN1194" s="295" t="s">
        <v>925</v>
      </c>
      <c r="BO1194" s="177"/>
      <c r="BP1194" s="8"/>
    </row>
    <row r="1195" spans="66:68">
      <c r="BN1195" s="295" t="s">
        <v>926</v>
      </c>
      <c r="BO1195" s="177"/>
      <c r="BP1195" s="8"/>
    </row>
    <row r="1196" spans="66:68">
      <c r="BN1196" s="295" t="s">
        <v>927</v>
      </c>
      <c r="BO1196" s="177"/>
      <c r="BP1196" s="8"/>
    </row>
    <row r="1197" spans="66:68">
      <c r="BN1197" s="295" t="s">
        <v>928</v>
      </c>
      <c r="BO1197" s="177"/>
      <c r="BP1197" s="8"/>
    </row>
    <row r="1198" spans="66:68">
      <c r="BN1198" s="295" t="s">
        <v>929</v>
      </c>
      <c r="BO1198" s="177"/>
      <c r="BP1198" s="8"/>
    </row>
    <row r="1199" spans="66:68">
      <c r="BN1199" s="295" t="s">
        <v>930</v>
      </c>
      <c r="BO1199" s="180"/>
      <c r="BP1199" s="8"/>
    </row>
    <row r="1200" spans="66:68">
      <c r="BN1200" s="295" t="s">
        <v>931</v>
      </c>
      <c r="BO1200" s="176"/>
      <c r="BP1200" s="8"/>
    </row>
    <row r="1201" spans="66:68">
      <c r="BN1201" s="295" t="s">
        <v>932</v>
      </c>
      <c r="BO1201" s="176"/>
      <c r="BP1201" s="8"/>
    </row>
    <row r="1202" spans="66:68">
      <c r="BN1202" s="295" t="s">
        <v>933</v>
      </c>
      <c r="BO1202" s="176"/>
      <c r="BP1202" s="8"/>
    </row>
    <row r="1203" spans="66:68">
      <c r="BN1203" s="295" t="s">
        <v>934</v>
      </c>
      <c r="BO1203" s="176"/>
      <c r="BP1203" s="8"/>
    </row>
    <row r="1204" spans="66:68">
      <c r="BN1204" s="295" t="s">
        <v>935</v>
      </c>
      <c r="BO1204" s="181"/>
      <c r="BP1204" s="8"/>
    </row>
    <row r="1205" spans="66:68">
      <c r="BN1205" s="295" t="s">
        <v>936</v>
      </c>
      <c r="BO1205" s="182"/>
      <c r="BP1205" s="8"/>
    </row>
    <row r="1206" spans="66:68">
      <c r="BN1206" s="295" t="s">
        <v>937</v>
      </c>
      <c r="BO1206" s="177"/>
      <c r="BP1206" s="8"/>
    </row>
    <row r="1207" spans="66:68">
      <c r="BN1207" s="295" t="s">
        <v>938</v>
      </c>
      <c r="BO1207" s="177"/>
      <c r="BP1207" s="8"/>
    </row>
    <row r="1208" spans="66:68">
      <c r="BN1208" s="295" t="s">
        <v>939</v>
      </c>
      <c r="BO1208" s="177"/>
      <c r="BP1208" s="8"/>
    </row>
    <row r="1209" spans="66:68">
      <c r="BN1209" s="295" t="s">
        <v>940</v>
      </c>
      <c r="BO1209" s="177"/>
      <c r="BP1209" s="8"/>
    </row>
    <row r="1210" spans="66:68">
      <c r="BN1210" s="295" t="s">
        <v>941</v>
      </c>
      <c r="BO1210" s="177"/>
      <c r="BP1210" s="8"/>
    </row>
    <row r="1211" spans="66:68">
      <c r="BN1211" s="295" t="s">
        <v>942</v>
      </c>
      <c r="BO1211" s="177"/>
      <c r="BP1211" s="8"/>
    </row>
    <row r="1212" spans="66:68">
      <c r="BN1212" s="295" t="s">
        <v>943</v>
      </c>
      <c r="BO1212" s="177"/>
      <c r="BP1212" s="8"/>
    </row>
    <row r="1213" spans="66:68">
      <c r="BN1213" s="295" t="s">
        <v>944</v>
      </c>
      <c r="BO1213" s="177"/>
      <c r="BP1213" s="8"/>
    </row>
    <row r="1214" spans="66:68">
      <c r="BN1214" s="295" t="s">
        <v>945</v>
      </c>
      <c r="BO1214" s="177"/>
      <c r="BP1214" s="8"/>
    </row>
    <row r="1215" spans="66:68">
      <c r="BN1215" s="295" t="s">
        <v>946</v>
      </c>
      <c r="BO1215" s="177"/>
      <c r="BP1215" s="8"/>
    </row>
    <row r="1216" spans="66:68">
      <c r="BN1216" s="295" t="s">
        <v>947</v>
      </c>
      <c r="BO1216" s="177"/>
      <c r="BP1216" s="8"/>
    </row>
    <row r="1217" spans="66:68">
      <c r="BN1217" s="295" t="s">
        <v>948</v>
      </c>
      <c r="BO1217" s="183"/>
      <c r="BP1217" s="8"/>
    </row>
    <row r="1218" spans="66:68">
      <c r="BN1218" s="295" t="s">
        <v>949</v>
      </c>
      <c r="BO1218" s="183"/>
      <c r="BP1218" s="8"/>
    </row>
    <row r="1219" spans="66:68">
      <c r="BN1219" s="295" t="s">
        <v>950</v>
      </c>
      <c r="BO1219" s="179"/>
      <c r="BP1219" s="8"/>
    </row>
    <row r="1220" spans="66:68">
      <c r="BN1220" s="295" t="s">
        <v>951</v>
      </c>
      <c r="BO1220" s="179"/>
      <c r="BP1220" s="8"/>
    </row>
    <row r="1221" spans="66:68">
      <c r="BN1221" s="295" t="s">
        <v>952</v>
      </c>
      <c r="BO1221" s="176"/>
      <c r="BP1221" s="8"/>
    </row>
    <row r="1222" spans="66:68">
      <c r="BN1222" s="295" t="s">
        <v>953</v>
      </c>
      <c r="BO1222" s="176"/>
      <c r="BP1222" s="8"/>
    </row>
    <row r="1223" spans="66:68">
      <c r="BN1223" s="295" t="s">
        <v>954</v>
      </c>
      <c r="BO1223" s="179"/>
      <c r="BP1223" s="8"/>
    </row>
    <row r="1224" spans="66:68">
      <c r="BN1224" s="295" t="s">
        <v>955</v>
      </c>
      <c r="BO1224" s="179"/>
      <c r="BP1224" s="8"/>
    </row>
    <row r="1225" spans="66:68">
      <c r="BN1225" s="295" t="s">
        <v>956</v>
      </c>
      <c r="BO1225" s="120"/>
      <c r="BP1225" s="8"/>
    </row>
    <row r="1226" spans="66:68">
      <c r="BN1226" s="295" t="s">
        <v>957</v>
      </c>
      <c r="BO1226" s="120"/>
      <c r="BP1226" s="8"/>
    </row>
    <row r="1227" spans="66:68">
      <c r="BN1227" s="295" t="s">
        <v>958</v>
      </c>
      <c r="BO1227" s="139"/>
      <c r="BP1227" s="8"/>
    </row>
    <row r="1228" spans="66:68">
      <c r="BN1228" s="295" t="s">
        <v>959</v>
      </c>
      <c r="BO1228" s="120"/>
      <c r="BP1228" s="8"/>
    </row>
    <row r="1229" spans="66:68">
      <c r="BN1229" s="295" t="s">
        <v>960</v>
      </c>
      <c r="BO1229" s="120"/>
      <c r="BP1229" s="8"/>
    </row>
    <row r="1230" spans="66:68">
      <c r="BN1230" s="295" t="s">
        <v>961</v>
      </c>
      <c r="BO1230" s="158"/>
      <c r="BP1230" s="8"/>
    </row>
    <row r="1231" spans="66:68">
      <c r="BN1231" s="295" t="s">
        <v>962</v>
      </c>
      <c r="BO1231" s="120"/>
      <c r="BP1231" s="8"/>
    </row>
    <row r="1232" spans="66:68">
      <c r="BN1232" s="295" t="s">
        <v>963</v>
      </c>
      <c r="BO1232" s="158"/>
      <c r="BP1232" s="8"/>
    </row>
    <row r="1233" spans="66:68">
      <c r="BN1233" s="295" t="s">
        <v>964</v>
      </c>
      <c r="BO1233" s="101"/>
      <c r="BP1233" s="8"/>
    </row>
    <row r="1234" spans="66:68">
      <c r="BN1234" s="295" t="s">
        <v>965</v>
      </c>
      <c r="BO1234" s="101"/>
      <c r="BP1234" s="8"/>
    </row>
    <row r="1235" spans="66:68">
      <c r="BN1235" s="295" t="s">
        <v>966</v>
      </c>
      <c r="BO1235" s="101"/>
      <c r="BP1235" s="8"/>
    </row>
    <row r="1236" spans="66:68">
      <c r="BN1236" s="295" t="s">
        <v>967</v>
      </c>
      <c r="BO1236" s="101"/>
      <c r="BP1236" s="8"/>
    </row>
    <row r="1237" spans="66:68">
      <c r="BN1237" s="295" t="s">
        <v>968</v>
      </c>
      <c r="BO1237" s="101"/>
      <c r="BP1237" s="8"/>
    </row>
    <row r="1238" spans="66:68">
      <c r="BN1238" s="295" t="s">
        <v>969</v>
      </c>
      <c r="BO1238" s="101"/>
      <c r="BP1238" s="8"/>
    </row>
    <row r="1239" spans="66:68">
      <c r="BN1239" s="295" t="s">
        <v>970</v>
      </c>
      <c r="BO1239" s="101"/>
      <c r="BP1239" s="8"/>
    </row>
    <row r="1240" spans="66:68">
      <c r="BN1240" s="295" t="s">
        <v>971</v>
      </c>
      <c r="BO1240" s="101"/>
      <c r="BP1240" s="8"/>
    </row>
    <row r="1241" spans="66:68">
      <c r="BN1241" s="295" t="s">
        <v>972</v>
      </c>
      <c r="BO1241" s="176"/>
      <c r="BP1241" s="8"/>
    </row>
    <row r="1242" spans="66:68">
      <c r="BN1242" s="295" t="s">
        <v>973</v>
      </c>
      <c r="BO1242" s="184"/>
      <c r="BP1242" s="8"/>
    </row>
    <row r="1243" spans="66:68">
      <c r="BO1243" s="101"/>
      <c r="BP1243" s="8"/>
    </row>
  </sheetData>
  <dataConsolidate/>
  <mergeCells count="111">
    <mergeCell ref="BC1005:BC1008"/>
    <mergeCell ref="BD1005:BD1008"/>
    <mergeCell ref="BF1005:BF1008"/>
    <mergeCell ref="BC1009:BC1017"/>
    <mergeCell ref="BD1009:BD1017"/>
    <mergeCell ref="BC1100:BD1100"/>
    <mergeCell ref="A41:B41"/>
    <mergeCell ref="C41:Y41"/>
    <mergeCell ref="A42:B42"/>
    <mergeCell ref="C42:Y42"/>
    <mergeCell ref="BC1001:BF1001"/>
    <mergeCell ref="BC1003:BC1004"/>
    <mergeCell ref="BD1003:BD1004"/>
    <mergeCell ref="A39:B39"/>
    <mergeCell ref="L39:M39"/>
    <mergeCell ref="N39:O39"/>
    <mergeCell ref="P39:Q39"/>
    <mergeCell ref="W39:X39"/>
    <mergeCell ref="A40:Y40"/>
    <mergeCell ref="A37:B37"/>
    <mergeCell ref="L37:M37"/>
    <mergeCell ref="N37:O37"/>
    <mergeCell ref="P37:Q37"/>
    <mergeCell ref="W37:X37"/>
    <mergeCell ref="A38:B38"/>
    <mergeCell ref="L38:M38"/>
    <mergeCell ref="N38:O38"/>
    <mergeCell ref="P38:Q38"/>
    <mergeCell ref="W38:X38"/>
    <mergeCell ref="A32:Y32"/>
    <mergeCell ref="A33:J33"/>
    <mergeCell ref="K33:Y33"/>
    <mergeCell ref="A34:E34"/>
    <mergeCell ref="F34:J34"/>
    <mergeCell ref="K34:K36"/>
    <mergeCell ref="L34:Y34"/>
    <mergeCell ref="A35:B36"/>
    <mergeCell ref="C35:C36"/>
    <mergeCell ref="D35:D36"/>
    <mergeCell ref="R35:V35"/>
    <mergeCell ref="W35:X36"/>
    <mergeCell ref="Y35:Y36"/>
    <mergeCell ref="L36:M36"/>
    <mergeCell ref="N36:O36"/>
    <mergeCell ref="P36:Q36"/>
    <mergeCell ref="S36:T36"/>
    <mergeCell ref="E35:E36"/>
    <mergeCell ref="F35:F36"/>
    <mergeCell ref="G35:H36"/>
    <mergeCell ref="I35:I36"/>
    <mergeCell ref="J35:J36"/>
    <mergeCell ref="L35:Q35"/>
    <mergeCell ref="F20:G20"/>
    <mergeCell ref="I20:J20"/>
    <mergeCell ref="L20:N20"/>
    <mergeCell ref="F31:G31"/>
    <mergeCell ref="I31:J31"/>
    <mergeCell ref="L31:N31"/>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T11:Y11"/>
    <mergeCell ref="A12:Y12"/>
    <mergeCell ref="B13:C13"/>
    <mergeCell ref="E13:H13"/>
    <mergeCell ref="J13:M13"/>
    <mergeCell ref="N13:O13"/>
    <mergeCell ref="P13:Y13"/>
    <mergeCell ref="A8:Y8"/>
    <mergeCell ref="A9:I9"/>
    <mergeCell ref="J9:P9"/>
    <mergeCell ref="Q9:S11"/>
    <mergeCell ref="T9:Y10"/>
    <mergeCell ref="B10:I10"/>
    <mergeCell ref="K10:P10"/>
    <mergeCell ref="B11:D11"/>
    <mergeCell ref="E11:I11"/>
    <mergeCell ref="K11:P11"/>
    <mergeCell ref="X5:Y5"/>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31">
      <formula1>$AI$6:$AI$8</formula1>
    </dataValidation>
    <dataValidation type="list" allowBlank="1" showInputMessage="1" showErrorMessage="1" error="!!Debe elegir el tipo de indicador de la lista!!" prompt="!!Seleccione el tipo de indicador!!" sqref="H18:H31">
      <formula1>$AC$6:$AC$7</formula1>
    </dataValidation>
    <dataValidation allowBlank="1" showInputMessage="1" showErrorMessage="1" prompt="!!Registre la meta Programada al trimestre de reporte!!" sqref="V18:V31"/>
    <dataValidation allowBlank="1" showInputMessage="1" showErrorMessage="1" error="!!Registre en números relativos, la meta programada al trimestre de reporte!!" prompt="!!Registre en números relativos, la meta programada al trimestre de reporte!!" sqref="X18:X31"/>
    <dataValidation allowBlank="1" showInputMessage="1" showErrorMessage="1" error="!!Registre en números absolutos, la meta programada al trimestre de reporte!!" prompt="!!Registre en números absolutos, la meta programada al trimestre de reporte!!" sqref="W18:W31"/>
    <dataValidation type="list" allowBlank="1" showInputMessage="1" showErrorMessage="1" error="!!Debe seleccionar de la lista el sentido de medición del indicador!!!!" prompt="!!Seleccione el sentido de medición del indicador!!" sqref="K18:K31">
      <formula1>$AF$6:$AF$7</formula1>
    </dataValidation>
    <dataValidation type="list" allowBlank="1" showInputMessage="1" showErrorMessage="1" error="No puede cambiar el Nombre del  Programa, sólo ebe seleccionarlo.  " sqref="B7:H7">
      <formula1>$BB$1002:$BB$1071</formula1>
    </dataValidation>
    <dataValidation type="list" allowBlank="1" showInputMessage="1" showErrorMessage="1" error="!!Debe seleccionar de la lista la frecuencia que mide el indicador!!" prompt="!!Seleccione la frecuencia para medir el indicador!!" sqref="L18:L31 M18:N30">
      <formula1>$Z$6:$Z$13</formula1>
    </dataValidation>
    <dataValidation type="list" allowBlank="1" showInputMessage="1" showErrorMessage="1" sqref="P13">
      <formula1>$BN$1002:$BN$1242</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$BJ$1002:$BJ$1022</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18:G30 F18:F31">
      <formula1>$AE$6:$AE$10</formula1>
    </dataValidation>
    <dataValidation type="list" allowBlank="1" showInputMessage="1" showErrorMessage="1" error="!!Debe elegir la dimennsión que mide el indicador!!" prompt="!!Seleccione la dimensión que mide el indicador!!" sqref="J18 I18:I31">
      <formula1>$AD$6:$AD$9</formula1>
    </dataValidation>
    <dataValidation type="list" allowBlank="1" showInputMessage="1" showErrorMessage="1" sqref="E11:I11">
      <formula1>$BH$1002:$BH$1072</formula1>
    </dataValidation>
    <dataValidation type="list" allowBlank="1" showInputMessage="1" showErrorMessage="1" sqref="T9 T11">
      <formula1>$BO$1001:$BO$1007</formula1>
    </dataValidation>
    <dataValidation type="list" allowBlank="1" showInputMessage="1" showErrorMessage="1" sqref="B11:D11">
      <formula1>$BH$1002:$BH$1071</formula1>
    </dataValidation>
    <dataValidation type="list" allowBlank="1" showInputMessage="1" showErrorMessage="1" sqref="B10:I10">
      <formula1>$BG$1002:$BG$1006</formula1>
    </dataValidation>
    <dataValidation type="list" allowBlank="1" showInputMessage="1" showErrorMessage="1" sqref="J13">
      <formula1>$BM$1003:$BM$1115</formula1>
    </dataValidation>
    <dataValidation type="list" allowBlank="1" showInputMessage="1" showErrorMessage="1" sqref="E13">
      <formula1>$BL$1003:$BL$1030</formula1>
    </dataValidation>
    <dataValidation type="list" allowBlank="1" showInputMessage="1" showErrorMessage="1" sqref="B18">
      <formula1>FINES</formula1>
    </dataValidation>
    <dataValidation type="list" allowBlank="1" showInputMessage="1" showErrorMessage="1" sqref="B13:C13">
      <formula1>$BK$1002:$BK$1005</formula1>
    </dataValidation>
    <dataValidation type="list" allowBlank="1" showInputMessage="1" showErrorMessage="1" sqref="K10:M10">
      <formula1>$BI$1002:$BI$1045</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$BC$1071:$BC$1098</formula1>
    </dataValidation>
    <dataValidation type="list" allowBlank="1" showInputMessage="1" showErrorMessage="1" error="!!Seleccione el Trimestre del Reporte!!" prompt="!!Seleccione el Trimestre del Reporte!!" sqref="Y3">
      <formula1>$AA$2:$AA$5</formula1>
    </dataValidation>
    <dataValidation type="custom" allowBlank="1" showInputMessage="1" showErrorMessage="1" error="!! No modifique esta información !!" sqref="A32:Y36 A40:Y40 V37:Y39 P37:Q39 J37:K39 E37:E39 N13:O13 I13 D13 A13 A12:Y12 A10:A11 J10:J11 Q9:S11 A9:P9 A8:Y8 U7:V7 N7 I7 A7 A6:Y6 A14:Y17">
      <formula1>0</formula1>
    </dataValidation>
    <dataValidation type="custom" allowBlank="1" showInputMessage="1" showErrorMessage="1" error="!!No modifique esta información!!" sqref="A37:B39">
      <formula1>0</formula1>
    </dataValidation>
    <dataValidation type="list" allowBlank="1" showInputMessage="1" showErrorMessage="1" sqref="S37:S39 G37:G39">
      <formula1>$AH$6:$AH$20</formula1>
    </dataValidation>
  </dataValidations>
  <pageMargins left="1.1811023622047245" right="0.59055118110236227" top="0.35433070866141736" bottom="0.35433070866141736" header="0" footer="0.31496062992125984"/>
  <pageSetup paperSize="5" scale="45" orientation="landscape" r:id="rId1"/>
  <headerFooter>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40"/>
  <sheetViews>
    <sheetView showGridLines="0" view="pageBreakPreview" topLeftCell="A15" zoomScale="80" zoomScaleNormal="80" zoomScaleSheetLayoutView="80" workbookViewId="0">
      <selection activeCell="L36" sqref="L36:M36"/>
    </sheetView>
  </sheetViews>
  <sheetFormatPr baseColWidth="10" defaultRowHeight="15"/>
  <cols>
    <col min="1" max="1" width="18.85546875" style="264" customWidth="1"/>
    <col min="2" max="2" width="19.85546875" style="7" customWidth="1"/>
    <col min="3" max="3" width="24.5703125" style="7" customWidth="1"/>
    <col min="4" max="4" width="37.85546875" style="7" customWidth="1"/>
    <col min="5" max="5" width="35.7109375" style="7" customWidth="1"/>
    <col min="6" max="6" width="9.28515625" style="7" customWidth="1"/>
    <col min="7" max="7" width="8.140625" style="7" customWidth="1"/>
    <col min="8" max="8" width="14" style="7" customWidth="1"/>
    <col min="9" max="9" width="12" style="7" customWidth="1"/>
    <col min="10" max="10" width="12.140625" style="7" customWidth="1"/>
    <col min="11" max="11" width="13.28515625" style="7" customWidth="1"/>
    <col min="12" max="12" width="10.140625" style="7" customWidth="1"/>
    <col min="13" max="13" width="4.7109375" style="7" hidden="1" customWidth="1"/>
    <col min="14" max="14" width="14.5703125" style="7" customWidth="1"/>
    <col min="15" max="15" width="6.140625" style="7" hidden="1" customWidth="1"/>
    <col min="16" max="16" width="9.7109375" style="7" customWidth="1"/>
    <col min="17" max="17" width="7.140625" style="7" hidden="1" customWidth="1"/>
    <col min="18" max="18" width="9.42578125" style="7" customWidth="1"/>
    <col min="19" max="19" width="9.5703125" style="7" customWidth="1"/>
    <col min="20" max="20" width="8.85546875" style="7" customWidth="1"/>
    <col min="21" max="21" width="10.85546875" style="7" customWidth="1"/>
    <col min="22" max="22" width="10.7109375" style="7" bestFit="1" customWidth="1"/>
    <col min="23" max="23" width="9.7109375" style="7" customWidth="1"/>
    <col min="24" max="24" width="9" style="7" customWidth="1"/>
    <col min="25" max="25" width="14.7109375" style="7" customWidth="1"/>
    <col min="26" max="26" width="11.5703125" style="7" hidden="1" customWidth="1"/>
    <col min="27" max="27" width="6.140625" style="7" hidden="1" customWidth="1"/>
    <col min="28" max="28" width="7.7109375" style="7" hidden="1" customWidth="1"/>
    <col min="29" max="30" width="11.42578125" style="7" hidden="1" customWidth="1"/>
    <col min="31" max="31" width="22.28515625" style="7" hidden="1" customWidth="1"/>
    <col min="32" max="32" width="18.5703125" style="7" hidden="1" customWidth="1"/>
    <col min="33" max="33" width="19.42578125" style="7" hidden="1" customWidth="1"/>
    <col min="34" max="34" width="11.42578125" style="7" hidden="1" customWidth="1"/>
    <col min="35" max="35" width="19.140625" style="7" hidden="1" customWidth="1"/>
    <col min="36" max="52" width="11.42578125" style="7" hidden="1" customWidth="1"/>
    <col min="53" max="53" width="7.85546875" style="7" hidden="1" customWidth="1"/>
    <col min="54" max="54" width="80" style="7" hidden="1" customWidth="1"/>
    <col min="55" max="55" width="11.5703125" style="7" hidden="1" customWidth="1"/>
    <col min="56" max="56" width="38.140625" style="7" hidden="1" customWidth="1"/>
    <col min="57" max="57" width="75.28515625" style="7" hidden="1" customWidth="1"/>
    <col min="58" max="58" width="73" style="7" hidden="1" customWidth="1"/>
    <col min="59" max="59" width="59.42578125" style="7" hidden="1" customWidth="1"/>
    <col min="60" max="60" width="45.7109375" style="7" hidden="1" customWidth="1"/>
    <col min="61" max="61" width="90" style="7" hidden="1" customWidth="1"/>
    <col min="62" max="62" width="43.42578125" style="7" hidden="1" customWidth="1"/>
    <col min="63" max="63" width="29.85546875" style="7" hidden="1" customWidth="1"/>
    <col min="64" max="64" width="38.85546875" style="7" hidden="1" customWidth="1"/>
    <col min="65" max="65" width="55.5703125" style="7" hidden="1" customWidth="1"/>
    <col min="66" max="66" width="96.85546875" style="7" hidden="1" customWidth="1"/>
    <col min="67" max="67" width="34" style="7" hidden="1" customWidth="1"/>
    <col min="68" max="68" width="85.28515625" style="7" hidden="1" customWidth="1"/>
    <col min="69" max="69" width="39" style="7" customWidth="1"/>
    <col min="70" max="16384" width="11.42578125" style="7"/>
  </cols>
  <sheetData>
    <row r="1" spans="1:54" s="8" customFormat="1" ht="16.5" hidden="1" customHeight="1">
      <c r="A1" s="418"/>
      <c r="B1" s="696"/>
      <c r="C1" s="696"/>
      <c r="D1" s="696"/>
      <c r="E1" s="696"/>
      <c r="F1" s="696"/>
      <c r="G1" s="696"/>
      <c r="H1" s="696"/>
      <c r="I1" s="696"/>
      <c r="J1" s="696"/>
      <c r="K1" s="696"/>
      <c r="L1" s="696"/>
      <c r="M1" s="696"/>
      <c r="N1" s="696"/>
      <c r="O1" s="696"/>
      <c r="P1" s="696"/>
      <c r="Q1" s="696"/>
      <c r="R1" s="696"/>
      <c r="S1" s="696"/>
      <c r="T1" s="696"/>
    </row>
    <row r="2" spans="1:54" s="8" customFormat="1" ht="14.25" customHeight="1">
      <c r="A2" s="697" t="s">
        <v>547</v>
      </c>
      <c r="B2" s="697"/>
      <c r="C2" s="697"/>
      <c r="D2" s="697"/>
      <c r="E2" s="697"/>
      <c r="F2" s="697"/>
      <c r="G2" s="697"/>
      <c r="H2" s="697"/>
      <c r="I2" s="697"/>
      <c r="J2" s="697"/>
      <c r="K2" s="697"/>
      <c r="L2" s="697"/>
      <c r="M2" s="697"/>
      <c r="N2" s="697"/>
      <c r="O2" s="697"/>
      <c r="P2" s="697"/>
      <c r="Q2" s="697"/>
      <c r="R2" s="697"/>
      <c r="S2" s="697"/>
      <c r="T2" s="697"/>
      <c r="U2" s="697"/>
      <c r="V2" s="319"/>
      <c r="W2" s="698" t="s">
        <v>548</v>
      </c>
      <c r="X2" s="698"/>
      <c r="Y2" s="698"/>
      <c r="AA2" s="21" t="s">
        <v>549</v>
      </c>
    </row>
    <row r="3" spans="1:54" s="8" customFormat="1" ht="18" customHeight="1">
      <c r="A3" s="699"/>
      <c r="B3" s="699"/>
      <c r="C3" s="699"/>
      <c r="D3" s="699"/>
      <c r="E3" s="699"/>
      <c r="F3" s="699"/>
      <c r="G3" s="699"/>
      <c r="H3" s="699"/>
      <c r="I3" s="699"/>
      <c r="J3" s="699"/>
      <c r="K3" s="699"/>
      <c r="L3" s="699"/>
      <c r="M3" s="699"/>
      <c r="N3" s="699"/>
      <c r="O3" s="699"/>
      <c r="P3" s="699"/>
      <c r="Q3" s="699"/>
      <c r="R3" s="699"/>
      <c r="S3" s="699"/>
      <c r="T3" s="699"/>
      <c r="U3" s="699"/>
      <c r="V3" s="319"/>
      <c r="W3" s="700" t="s">
        <v>550</v>
      </c>
      <c r="X3" s="700"/>
      <c r="Y3" s="22" t="s">
        <v>551</v>
      </c>
      <c r="AA3" s="21" t="s">
        <v>552</v>
      </c>
    </row>
    <row r="4" spans="1:54" s="8" customFormat="1" ht="15.75" customHeight="1">
      <c r="A4" s="701"/>
      <c r="B4" s="701"/>
      <c r="C4" s="701"/>
      <c r="D4" s="701"/>
      <c r="E4" s="701"/>
      <c r="F4" s="701"/>
      <c r="G4" s="701"/>
      <c r="H4" s="701"/>
      <c r="I4" s="701"/>
      <c r="J4" s="701"/>
      <c r="K4" s="701"/>
      <c r="L4" s="701"/>
      <c r="M4" s="701"/>
      <c r="N4" s="701"/>
      <c r="O4" s="701"/>
      <c r="P4" s="701"/>
      <c r="Q4" s="701"/>
      <c r="R4" s="701"/>
      <c r="S4" s="701"/>
      <c r="T4" s="701"/>
      <c r="U4" s="701"/>
      <c r="V4" s="319"/>
      <c r="W4" s="23"/>
      <c r="X4" s="23"/>
      <c r="Y4" s="23"/>
      <c r="AA4" s="21" t="s">
        <v>553</v>
      </c>
    </row>
    <row r="5" spans="1:54" s="8" customFormat="1" ht="12.75" customHeight="1" thickBot="1">
      <c r="A5" s="418"/>
      <c r="C5" s="319"/>
      <c r="D5" s="319"/>
      <c r="E5" s="319"/>
      <c r="F5" s="319"/>
      <c r="G5" s="319"/>
      <c r="H5" s="319"/>
      <c r="I5" s="319"/>
      <c r="J5" s="319"/>
      <c r="K5" s="319"/>
      <c r="L5" s="319"/>
      <c r="M5" s="319"/>
      <c r="N5" s="319"/>
      <c r="O5" s="319"/>
      <c r="P5" s="319"/>
      <c r="Q5" s="319"/>
      <c r="R5" s="319"/>
      <c r="S5" s="319"/>
      <c r="T5" s="319"/>
      <c r="U5" s="319"/>
      <c r="V5" s="319"/>
      <c r="W5" s="319"/>
      <c r="X5" s="319"/>
      <c r="Y5" s="319"/>
      <c r="AA5" s="262" t="s">
        <v>551</v>
      </c>
      <c r="AD5" s="8" t="s">
        <v>41</v>
      </c>
      <c r="AI5" s="263" t="s">
        <v>554</v>
      </c>
    </row>
    <row r="6" spans="1:54" s="25" customFormat="1" ht="19.5" thickBot="1">
      <c r="A6" s="657" t="s">
        <v>555</v>
      </c>
      <c r="B6" s="658"/>
      <c r="C6" s="658"/>
      <c r="D6" s="658"/>
      <c r="E6" s="658"/>
      <c r="F6" s="658"/>
      <c r="G6" s="658"/>
      <c r="H6" s="658"/>
      <c r="I6" s="658"/>
      <c r="J6" s="658"/>
      <c r="K6" s="658"/>
      <c r="L6" s="658"/>
      <c r="M6" s="658"/>
      <c r="N6" s="658"/>
      <c r="O6" s="658"/>
      <c r="P6" s="658"/>
      <c r="Q6" s="658"/>
      <c r="R6" s="658"/>
      <c r="S6" s="658"/>
      <c r="T6" s="658"/>
      <c r="U6" s="658"/>
      <c r="V6" s="658"/>
      <c r="W6" s="658"/>
      <c r="X6" s="658"/>
      <c r="Y6" s="659"/>
      <c r="Z6" s="24" t="s">
        <v>556</v>
      </c>
      <c r="AA6" s="7" t="s">
        <v>27</v>
      </c>
      <c r="AC6" s="7" t="s">
        <v>52</v>
      </c>
      <c r="AD6" s="26" t="s">
        <v>23</v>
      </c>
      <c r="AE6" s="26" t="s">
        <v>26</v>
      </c>
      <c r="AF6" s="5" t="s">
        <v>22</v>
      </c>
      <c r="AG6" s="7">
        <v>2013</v>
      </c>
      <c r="AH6" s="264" t="s">
        <v>557</v>
      </c>
      <c r="AI6" s="7" t="s">
        <v>558</v>
      </c>
      <c r="BA6" s="8"/>
      <c r="BB6" s="8"/>
    </row>
    <row r="7" spans="1:54" ht="30.75" customHeight="1" thickBot="1">
      <c r="A7" s="419" t="s">
        <v>6</v>
      </c>
      <c r="B7" s="687" t="s">
        <v>236</v>
      </c>
      <c r="C7" s="688"/>
      <c r="D7" s="688"/>
      <c r="E7" s="688"/>
      <c r="F7" s="688"/>
      <c r="G7" s="688"/>
      <c r="H7" s="689"/>
      <c r="I7" s="28" t="s">
        <v>559</v>
      </c>
      <c r="J7" s="29" t="s">
        <v>560</v>
      </c>
      <c r="K7" s="669" t="s">
        <v>561</v>
      </c>
      <c r="L7" s="670"/>
      <c r="M7" s="690"/>
      <c r="N7" s="27" t="s">
        <v>562</v>
      </c>
      <c r="O7" s="669" t="s">
        <v>563</v>
      </c>
      <c r="P7" s="670"/>
      <c r="Q7" s="670"/>
      <c r="R7" s="670"/>
      <c r="S7" s="670"/>
      <c r="T7" s="690"/>
      <c r="U7" s="691" t="s">
        <v>564</v>
      </c>
      <c r="V7" s="692"/>
      <c r="W7" s="693" t="s">
        <v>563</v>
      </c>
      <c r="X7" s="694"/>
      <c r="Y7" s="695"/>
      <c r="Z7" s="24" t="s">
        <v>65</v>
      </c>
      <c r="AA7" s="7" t="s">
        <v>28</v>
      </c>
      <c r="AC7" s="7" t="s">
        <v>21</v>
      </c>
      <c r="AD7" s="26" t="s">
        <v>53</v>
      </c>
      <c r="AE7" s="26" t="s">
        <v>520</v>
      </c>
      <c r="AF7" s="5" t="s">
        <v>64</v>
      </c>
      <c r="AG7" s="7">
        <v>2014</v>
      </c>
      <c r="AH7" s="264" t="s">
        <v>565</v>
      </c>
      <c r="AI7" s="7" t="s">
        <v>566</v>
      </c>
      <c r="BA7" s="8"/>
      <c r="BB7" s="8"/>
    </row>
    <row r="8" spans="1:54" s="25" customFormat="1" ht="19.5" thickBot="1">
      <c r="A8" s="657" t="s">
        <v>567</v>
      </c>
      <c r="B8" s="658"/>
      <c r="C8" s="658"/>
      <c r="D8" s="658"/>
      <c r="E8" s="658"/>
      <c r="F8" s="658"/>
      <c r="G8" s="658"/>
      <c r="H8" s="658"/>
      <c r="I8" s="658"/>
      <c r="J8" s="658"/>
      <c r="K8" s="658"/>
      <c r="L8" s="658"/>
      <c r="M8" s="658"/>
      <c r="N8" s="658"/>
      <c r="O8" s="658"/>
      <c r="P8" s="658"/>
      <c r="Q8" s="658"/>
      <c r="R8" s="658"/>
      <c r="S8" s="658"/>
      <c r="T8" s="658"/>
      <c r="U8" s="658"/>
      <c r="V8" s="658"/>
      <c r="W8" s="658"/>
      <c r="X8" s="658"/>
      <c r="Y8" s="659"/>
      <c r="Z8" s="30" t="s">
        <v>568</v>
      </c>
      <c r="AA8" s="7" t="s">
        <v>29</v>
      </c>
      <c r="AD8" s="26" t="s">
        <v>74</v>
      </c>
      <c r="AE8" s="26" t="s">
        <v>569</v>
      </c>
      <c r="AG8" s="7">
        <v>2015</v>
      </c>
      <c r="AH8" s="264" t="s">
        <v>570</v>
      </c>
      <c r="AI8" s="7" t="s">
        <v>571</v>
      </c>
      <c r="BA8" s="8"/>
      <c r="BB8" s="8"/>
    </row>
    <row r="9" spans="1:54" ht="16.5" customHeight="1" thickBot="1">
      <c r="A9" s="660" t="s">
        <v>572</v>
      </c>
      <c r="B9" s="661"/>
      <c r="C9" s="661"/>
      <c r="D9" s="661"/>
      <c r="E9" s="661"/>
      <c r="F9" s="661"/>
      <c r="G9" s="661"/>
      <c r="H9" s="661"/>
      <c r="I9" s="662"/>
      <c r="J9" s="663" t="s">
        <v>573</v>
      </c>
      <c r="K9" s="664"/>
      <c r="L9" s="664"/>
      <c r="M9" s="664"/>
      <c r="N9" s="664"/>
      <c r="O9" s="664"/>
      <c r="P9" s="665"/>
      <c r="Q9" s="666" t="s">
        <v>574</v>
      </c>
      <c r="R9" s="666"/>
      <c r="S9" s="666"/>
      <c r="T9" s="669" t="s">
        <v>638</v>
      </c>
      <c r="U9" s="670"/>
      <c r="V9" s="670"/>
      <c r="W9" s="670"/>
      <c r="X9" s="670"/>
      <c r="Y9" s="671"/>
      <c r="Z9" s="24" t="s">
        <v>83</v>
      </c>
      <c r="AA9" s="7" t="s">
        <v>30</v>
      </c>
      <c r="AD9" s="26" t="s">
        <v>82</v>
      </c>
      <c r="AE9" s="26" t="s">
        <v>98</v>
      </c>
      <c r="AG9" s="7">
        <v>2016</v>
      </c>
      <c r="AH9" s="264" t="s">
        <v>575</v>
      </c>
      <c r="BA9" s="8"/>
      <c r="BB9" s="8"/>
    </row>
    <row r="10" spans="1:54" ht="27.75" customHeight="1" thickBot="1">
      <c r="A10" s="420" t="s">
        <v>576</v>
      </c>
      <c r="B10" s="678" t="s">
        <v>37</v>
      </c>
      <c r="C10" s="679"/>
      <c r="D10" s="679"/>
      <c r="E10" s="679"/>
      <c r="F10" s="679"/>
      <c r="G10" s="679"/>
      <c r="H10" s="679"/>
      <c r="I10" s="680"/>
      <c r="J10" s="32" t="s">
        <v>18</v>
      </c>
      <c r="K10" s="681" t="s">
        <v>36</v>
      </c>
      <c r="L10" s="682"/>
      <c r="M10" s="682"/>
      <c r="N10" s="682"/>
      <c r="O10" s="682"/>
      <c r="P10" s="683"/>
      <c r="Q10" s="667"/>
      <c r="R10" s="667"/>
      <c r="S10" s="667"/>
      <c r="T10" s="672"/>
      <c r="U10" s="673"/>
      <c r="V10" s="673"/>
      <c r="W10" s="673"/>
      <c r="X10" s="673"/>
      <c r="Y10" s="674"/>
      <c r="Z10" s="24" t="s">
        <v>65</v>
      </c>
      <c r="AE10" s="26" t="s">
        <v>54</v>
      </c>
      <c r="AG10" s="7">
        <v>2017</v>
      </c>
      <c r="AH10" s="264" t="s">
        <v>577</v>
      </c>
      <c r="BA10" s="8"/>
      <c r="BB10" s="8"/>
    </row>
    <row r="11" spans="1:54" ht="40.5" customHeight="1" thickBot="1">
      <c r="A11" s="421" t="s">
        <v>16</v>
      </c>
      <c r="B11" s="684" t="s">
        <v>38</v>
      </c>
      <c r="C11" s="685"/>
      <c r="D11" s="685"/>
      <c r="E11" s="684" t="s">
        <v>343</v>
      </c>
      <c r="F11" s="685"/>
      <c r="G11" s="685"/>
      <c r="H11" s="685"/>
      <c r="I11" s="686"/>
      <c r="J11" s="36" t="s">
        <v>16</v>
      </c>
      <c r="K11" s="647"/>
      <c r="L11" s="648"/>
      <c r="M11" s="648"/>
      <c r="N11" s="648"/>
      <c r="O11" s="648"/>
      <c r="P11" s="649"/>
      <c r="Q11" s="668"/>
      <c r="R11" s="668"/>
      <c r="S11" s="668"/>
      <c r="T11" s="675"/>
      <c r="U11" s="676"/>
      <c r="V11" s="676"/>
      <c r="W11" s="676"/>
      <c r="X11" s="676"/>
      <c r="Y11" s="677"/>
      <c r="Z11" s="24" t="s">
        <v>90</v>
      </c>
      <c r="AG11" s="7">
        <v>2018</v>
      </c>
      <c r="AH11" s="264" t="s">
        <v>578</v>
      </c>
      <c r="BA11" s="8"/>
      <c r="BB11" s="8"/>
    </row>
    <row r="12" spans="1:54" ht="15.75" customHeight="1" thickTop="1" thickBot="1">
      <c r="A12" s="733" t="s">
        <v>579</v>
      </c>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5"/>
      <c r="Z12" s="24" t="s">
        <v>580</v>
      </c>
      <c r="AG12" s="7">
        <v>2019</v>
      </c>
      <c r="AH12" s="264" t="s">
        <v>581</v>
      </c>
      <c r="BA12" s="8"/>
      <c r="BB12" s="8"/>
    </row>
    <row r="13" spans="1:54" ht="34.5" customHeight="1" thickTop="1" thickBot="1">
      <c r="A13" s="422" t="s">
        <v>9</v>
      </c>
      <c r="B13" s="871" t="s">
        <v>10</v>
      </c>
      <c r="C13" s="872"/>
      <c r="D13" s="318" t="s">
        <v>11</v>
      </c>
      <c r="E13" s="873" t="s">
        <v>142</v>
      </c>
      <c r="F13" s="874"/>
      <c r="G13" s="874"/>
      <c r="H13" s="875"/>
      <c r="I13" s="359" t="s">
        <v>13</v>
      </c>
      <c r="J13" s="876" t="s">
        <v>96</v>
      </c>
      <c r="K13" s="877"/>
      <c r="L13" s="877"/>
      <c r="M13" s="878"/>
      <c r="N13" s="744" t="s">
        <v>582</v>
      </c>
      <c r="O13" s="745"/>
      <c r="P13" s="826" t="s">
        <v>957</v>
      </c>
      <c r="Q13" s="822"/>
      <c r="R13" s="822"/>
      <c r="S13" s="822"/>
      <c r="T13" s="822"/>
      <c r="U13" s="822"/>
      <c r="V13" s="822"/>
      <c r="W13" s="822"/>
      <c r="X13" s="822"/>
      <c r="Y13" s="822"/>
      <c r="Z13" s="24" t="s">
        <v>583</v>
      </c>
      <c r="AG13" s="7">
        <v>2020</v>
      </c>
      <c r="AH13" s="264" t="s">
        <v>584</v>
      </c>
      <c r="BA13" s="8"/>
      <c r="BB13" s="8"/>
    </row>
    <row r="14" spans="1:54" ht="15.75" thickBot="1">
      <c r="A14" s="624" t="s">
        <v>585</v>
      </c>
      <c r="B14" s="625"/>
      <c r="C14" s="625"/>
      <c r="D14" s="625"/>
      <c r="E14" s="625"/>
      <c r="F14" s="625"/>
      <c r="G14" s="625"/>
      <c r="H14" s="625"/>
      <c r="I14" s="625"/>
      <c r="J14" s="625"/>
      <c r="K14" s="625"/>
      <c r="L14" s="625"/>
      <c r="M14" s="625"/>
      <c r="N14" s="625"/>
      <c r="O14" s="625"/>
      <c r="P14" s="625"/>
      <c r="Q14" s="625"/>
      <c r="R14" s="625"/>
      <c r="S14" s="625"/>
      <c r="T14" s="625"/>
      <c r="U14" s="625"/>
      <c r="V14" s="625"/>
      <c r="W14" s="625"/>
      <c r="X14" s="766"/>
      <c r="Y14" s="767"/>
      <c r="AG14" s="7">
        <v>2021</v>
      </c>
      <c r="BA14" s="8"/>
      <c r="BB14" s="8"/>
    </row>
    <row r="15" spans="1:54" ht="26.25" customHeight="1" thickBot="1">
      <c r="A15" s="629" t="s">
        <v>411</v>
      </c>
      <c r="B15" s="617" t="s">
        <v>586</v>
      </c>
      <c r="C15" s="631" t="s">
        <v>587</v>
      </c>
      <c r="D15" s="631"/>
      <c r="E15" s="631"/>
      <c r="F15" s="631"/>
      <c r="G15" s="631"/>
      <c r="H15" s="631"/>
      <c r="I15" s="631"/>
      <c r="J15" s="631"/>
      <c r="K15" s="631"/>
      <c r="L15" s="631"/>
      <c r="M15" s="631"/>
      <c r="N15" s="631"/>
      <c r="O15" s="631"/>
      <c r="P15" s="631"/>
      <c r="Q15" s="631"/>
      <c r="R15" s="631"/>
      <c r="S15" s="631"/>
      <c r="T15" s="631"/>
      <c r="U15" s="631"/>
      <c r="V15" s="631"/>
      <c r="W15" s="617" t="s">
        <v>588</v>
      </c>
      <c r="X15" s="617"/>
      <c r="Y15" s="632" t="s">
        <v>589</v>
      </c>
      <c r="AG15" s="7">
        <v>2022</v>
      </c>
      <c r="BA15" s="8"/>
      <c r="BB15" s="8"/>
    </row>
    <row r="16" spans="1:54" ht="31.5" customHeight="1" thickBot="1">
      <c r="A16" s="630"/>
      <c r="B16" s="614"/>
      <c r="C16" s="616" t="s">
        <v>590</v>
      </c>
      <c r="D16" s="616" t="s">
        <v>591</v>
      </c>
      <c r="E16" s="616" t="s">
        <v>592</v>
      </c>
      <c r="F16" s="618" t="s">
        <v>24</v>
      </c>
      <c r="G16" s="619"/>
      <c r="H16" s="616" t="s">
        <v>39</v>
      </c>
      <c r="I16" s="618" t="s">
        <v>593</v>
      </c>
      <c r="J16" s="619"/>
      <c r="K16" s="616" t="s">
        <v>40</v>
      </c>
      <c r="L16" s="618" t="s">
        <v>42</v>
      </c>
      <c r="M16" s="622"/>
      <c r="N16" s="619"/>
      <c r="O16" s="614" t="s">
        <v>25</v>
      </c>
      <c r="P16" s="614"/>
      <c r="Q16" s="614"/>
      <c r="R16" s="614"/>
      <c r="S16" s="614"/>
      <c r="T16" s="614"/>
      <c r="U16" s="614" t="s">
        <v>594</v>
      </c>
      <c r="V16" s="614"/>
      <c r="W16" s="614" t="s">
        <v>595</v>
      </c>
      <c r="X16" s="614"/>
      <c r="Y16" s="633"/>
      <c r="AG16" s="7">
        <v>2023</v>
      </c>
      <c r="BA16" s="8"/>
      <c r="BB16" s="8"/>
    </row>
    <row r="17" spans="1:54" ht="33" customHeight="1" thickBot="1">
      <c r="A17" s="630"/>
      <c r="B17" s="614"/>
      <c r="C17" s="634"/>
      <c r="D17" s="634"/>
      <c r="E17" s="634"/>
      <c r="F17" s="620"/>
      <c r="G17" s="621"/>
      <c r="H17" s="617"/>
      <c r="I17" s="620"/>
      <c r="J17" s="621"/>
      <c r="K17" s="617"/>
      <c r="L17" s="620"/>
      <c r="M17" s="623"/>
      <c r="N17" s="621"/>
      <c r="O17" s="50">
        <v>2013</v>
      </c>
      <c r="P17" s="50">
        <v>2014</v>
      </c>
      <c r="Q17" s="50">
        <v>2015</v>
      </c>
      <c r="R17" s="50">
        <v>2015</v>
      </c>
      <c r="S17" s="50">
        <v>2016</v>
      </c>
      <c r="T17" s="50"/>
      <c r="U17" s="51" t="s">
        <v>596</v>
      </c>
      <c r="V17" s="51" t="s">
        <v>597</v>
      </c>
      <c r="W17" s="50" t="s">
        <v>598</v>
      </c>
      <c r="X17" s="50" t="s">
        <v>599</v>
      </c>
      <c r="Y17" s="631"/>
      <c r="AG17" s="7">
        <v>2024</v>
      </c>
      <c r="BA17" s="8"/>
      <c r="BB17" s="8"/>
    </row>
    <row r="18" spans="1:54" ht="106.5" customHeight="1" thickBot="1">
      <c r="A18" s="52" t="s">
        <v>412</v>
      </c>
      <c r="B18" s="53" t="s">
        <v>8</v>
      </c>
      <c r="C18" s="54"/>
      <c r="D18" s="54"/>
      <c r="E18" s="54"/>
      <c r="F18" s="606" t="s">
        <v>600</v>
      </c>
      <c r="G18" s="607"/>
      <c r="H18" s="55" t="s">
        <v>52</v>
      </c>
      <c r="I18" s="606" t="s">
        <v>23</v>
      </c>
      <c r="J18" s="607"/>
      <c r="K18" s="55" t="s">
        <v>22</v>
      </c>
      <c r="L18" s="606" t="s">
        <v>580</v>
      </c>
      <c r="M18" s="615"/>
      <c r="N18" s="607"/>
      <c r="O18" s="57"/>
      <c r="P18" s="57"/>
      <c r="Q18" s="57"/>
      <c r="R18" s="57"/>
      <c r="S18" s="57"/>
      <c r="T18" s="57"/>
      <c r="U18" s="58"/>
      <c r="V18" s="58"/>
      <c r="W18" s="59"/>
      <c r="X18" s="58"/>
      <c r="Y18" s="60" t="s">
        <v>558</v>
      </c>
      <c r="BA18" s="8"/>
      <c r="BB18" s="8"/>
    </row>
    <row r="19" spans="1:54" ht="15.75" thickBot="1">
      <c r="A19" s="52" t="s">
        <v>414</v>
      </c>
      <c r="B19" s="61"/>
      <c r="C19" s="57"/>
      <c r="D19" s="57"/>
      <c r="E19" s="57"/>
      <c r="F19" s="609"/>
      <c r="G19" s="610"/>
      <c r="H19" s="62"/>
      <c r="I19" s="606"/>
      <c r="J19" s="607"/>
      <c r="K19" s="62"/>
      <c r="L19" s="602"/>
      <c r="M19" s="608"/>
      <c r="N19" s="603"/>
      <c r="O19" s="57"/>
      <c r="P19" s="57"/>
      <c r="Q19" s="57"/>
      <c r="R19" s="57"/>
      <c r="S19" s="57"/>
      <c r="T19" s="57"/>
      <c r="U19" s="58"/>
      <c r="V19" s="58"/>
      <c r="W19" s="59"/>
      <c r="X19" s="58"/>
      <c r="Y19" s="60"/>
      <c r="BA19" s="8"/>
      <c r="BB19" s="8"/>
    </row>
    <row r="20" spans="1:54" ht="141.75" customHeight="1" thickBot="1">
      <c r="A20" s="320" t="s">
        <v>424</v>
      </c>
      <c r="B20" s="54" t="s">
        <v>1115</v>
      </c>
      <c r="C20" s="54" t="s">
        <v>1116</v>
      </c>
      <c r="D20" s="54" t="s">
        <v>1117</v>
      </c>
      <c r="E20" s="54" t="s">
        <v>1118</v>
      </c>
      <c r="F20" s="609" t="s">
        <v>26</v>
      </c>
      <c r="G20" s="610"/>
      <c r="H20" s="62" t="s">
        <v>21</v>
      </c>
      <c r="I20" s="606" t="s">
        <v>23</v>
      </c>
      <c r="J20" s="607"/>
      <c r="K20" s="62" t="s">
        <v>22</v>
      </c>
      <c r="L20" s="602" t="s">
        <v>568</v>
      </c>
      <c r="M20" s="608"/>
      <c r="N20" s="603"/>
      <c r="O20" s="57"/>
      <c r="P20" s="57"/>
      <c r="Q20" s="57"/>
      <c r="R20" s="57"/>
      <c r="S20" s="57"/>
      <c r="T20" s="64"/>
      <c r="U20" s="65">
        <v>1</v>
      </c>
      <c r="V20" s="65">
        <v>1</v>
      </c>
      <c r="W20" s="65">
        <v>1</v>
      </c>
      <c r="X20" s="58"/>
      <c r="Y20" s="60" t="s">
        <v>558</v>
      </c>
      <c r="BA20" s="8"/>
      <c r="BB20" s="8"/>
    </row>
    <row r="21" spans="1:54" ht="130.5" customHeight="1" thickBot="1">
      <c r="A21" s="423" t="s">
        <v>426</v>
      </c>
      <c r="B21" s="54" t="s">
        <v>1119</v>
      </c>
      <c r="C21" s="54" t="s">
        <v>1120</v>
      </c>
      <c r="D21" s="54" t="s">
        <v>1121</v>
      </c>
      <c r="E21" s="54" t="s">
        <v>1122</v>
      </c>
      <c r="F21" s="604" t="s">
        <v>26</v>
      </c>
      <c r="G21" s="605"/>
      <c r="H21" s="62" t="s">
        <v>21</v>
      </c>
      <c r="I21" s="606" t="s">
        <v>23</v>
      </c>
      <c r="J21" s="607"/>
      <c r="K21" s="62" t="s">
        <v>22</v>
      </c>
      <c r="L21" s="602" t="s">
        <v>568</v>
      </c>
      <c r="M21" s="608"/>
      <c r="N21" s="603"/>
      <c r="O21" s="57"/>
      <c r="P21" s="57"/>
      <c r="Q21" s="57"/>
      <c r="R21" s="57"/>
      <c r="S21" s="57"/>
      <c r="T21" s="64"/>
      <c r="U21" s="65">
        <v>1</v>
      </c>
      <c r="V21" s="65">
        <v>1</v>
      </c>
      <c r="W21" s="65">
        <v>0.92</v>
      </c>
      <c r="X21" s="58"/>
      <c r="Y21" s="60" t="s">
        <v>558</v>
      </c>
      <c r="BA21" s="8"/>
      <c r="BB21" s="8"/>
    </row>
    <row r="22" spans="1:54" ht="134.25" customHeight="1" thickBot="1">
      <c r="A22" s="423" t="s">
        <v>1140</v>
      </c>
      <c r="B22" s="54" t="s">
        <v>1123</v>
      </c>
      <c r="C22" s="54" t="s">
        <v>1124</v>
      </c>
      <c r="D22" s="54" t="s">
        <v>1125</v>
      </c>
      <c r="E22" s="54" t="s">
        <v>1126</v>
      </c>
      <c r="F22" s="604" t="s">
        <v>26</v>
      </c>
      <c r="G22" s="605"/>
      <c r="H22" s="62" t="s">
        <v>21</v>
      </c>
      <c r="I22" s="606" t="s">
        <v>23</v>
      </c>
      <c r="J22" s="607"/>
      <c r="K22" s="62" t="s">
        <v>22</v>
      </c>
      <c r="L22" s="609" t="s">
        <v>568</v>
      </c>
      <c r="M22" s="881"/>
      <c r="N22" s="610"/>
      <c r="O22" s="57"/>
      <c r="P22" s="57"/>
      <c r="Q22" s="57"/>
      <c r="R22" s="57"/>
      <c r="S22" s="57"/>
      <c r="T22" s="64"/>
      <c r="U22" s="65">
        <v>1</v>
      </c>
      <c r="V22" s="65">
        <v>1</v>
      </c>
      <c r="W22" s="65">
        <v>1</v>
      </c>
      <c r="X22" s="58"/>
      <c r="Y22" s="60" t="s">
        <v>558</v>
      </c>
      <c r="BA22" s="8"/>
      <c r="BB22" s="8"/>
    </row>
    <row r="23" spans="1:54" ht="144.75" customHeight="1" thickBot="1">
      <c r="A23" s="423" t="s">
        <v>1141</v>
      </c>
      <c r="B23" s="54" t="s">
        <v>1127</v>
      </c>
      <c r="C23" s="54" t="s">
        <v>1128</v>
      </c>
      <c r="D23" s="54" t="s">
        <v>1129</v>
      </c>
      <c r="E23" s="54" t="s">
        <v>1130</v>
      </c>
      <c r="F23" s="604" t="s">
        <v>26</v>
      </c>
      <c r="G23" s="605"/>
      <c r="H23" s="62" t="s">
        <v>52</v>
      </c>
      <c r="I23" s="606" t="s">
        <v>23</v>
      </c>
      <c r="J23" s="607"/>
      <c r="K23" s="62" t="s">
        <v>22</v>
      </c>
      <c r="L23" s="609" t="s">
        <v>568</v>
      </c>
      <c r="M23" s="881"/>
      <c r="N23" s="610"/>
      <c r="O23" s="57"/>
      <c r="P23" s="57"/>
      <c r="Q23" s="57"/>
      <c r="R23" s="57"/>
      <c r="S23" s="57"/>
      <c r="T23" s="64"/>
      <c r="U23" s="65">
        <v>1</v>
      </c>
      <c r="V23" s="65">
        <v>1</v>
      </c>
      <c r="W23" s="65">
        <v>1</v>
      </c>
      <c r="X23" s="58"/>
      <c r="Y23" s="60" t="s">
        <v>558</v>
      </c>
      <c r="BA23" s="8"/>
      <c r="BB23" s="8"/>
    </row>
    <row r="24" spans="1:54" ht="126.75" customHeight="1" thickBot="1">
      <c r="A24" s="423" t="s">
        <v>1158</v>
      </c>
      <c r="B24" s="54" t="s">
        <v>1132</v>
      </c>
      <c r="C24" s="54" t="s">
        <v>1133</v>
      </c>
      <c r="D24" s="54" t="s">
        <v>1134</v>
      </c>
      <c r="E24" s="54" t="s">
        <v>1135</v>
      </c>
      <c r="F24" s="609" t="s">
        <v>26</v>
      </c>
      <c r="G24" s="610"/>
      <c r="H24" s="62" t="s">
        <v>21</v>
      </c>
      <c r="I24" s="879" t="s">
        <v>23</v>
      </c>
      <c r="J24" s="880"/>
      <c r="K24" s="62" t="s">
        <v>22</v>
      </c>
      <c r="L24" s="609" t="s">
        <v>568</v>
      </c>
      <c r="M24" s="881"/>
      <c r="N24" s="610"/>
      <c r="O24" s="57"/>
      <c r="P24" s="57"/>
      <c r="Q24" s="57"/>
      <c r="R24" s="57"/>
      <c r="S24" s="57"/>
      <c r="T24" s="64"/>
      <c r="U24" s="65">
        <v>1</v>
      </c>
      <c r="V24" s="65">
        <v>1</v>
      </c>
      <c r="W24" s="65">
        <v>1</v>
      </c>
      <c r="X24" s="58"/>
      <c r="Y24" s="60" t="s">
        <v>558</v>
      </c>
      <c r="BA24" s="8"/>
      <c r="BB24" s="8"/>
    </row>
    <row r="25" spans="1:54" ht="76.5" customHeight="1" thickBot="1">
      <c r="A25" s="423" t="s">
        <v>2045</v>
      </c>
      <c r="B25" s="54" t="s">
        <v>1136</v>
      </c>
      <c r="C25" s="54" t="s">
        <v>1137</v>
      </c>
      <c r="D25" s="54" t="s">
        <v>1138</v>
      </c>
      <c r="E25" s="54" t="s">
        <v>1139</v>
      </c>
      <c r="F25" s="609" t="s">
        <v>26</v>
      </c>
      <c r="G25" s="610"/>
      <c r="H25" s="62" t="s">
        <v>21</v>
      </c>
      <c r="I25" s="606" t="s">
        <v>23</v>
      </c>
      <c r="J25" s="607"/>
      <c r="K25" s="62" t="s">
        <v>22</v>
      </c>
      <c r="L25" s="609" t="s">
        <v>568</v>
      </c>
      <c r="M25" s="881"/>
      <c r="N25" s="610"/>
      <c r="O25" s="57"/>
      <c r="P25" s="57"/>
      <c r="Q25" s="57"/>
      <c r="R25" s="57"/>
      <c r="S25" s="57"/>
      <c r="T25" s="64"/>
      <c r="U25" s="65">
        <v>1</v>
      </c>
      <c r="V25" s="65">
        <v>1</v>
      </c>
      <c r="W25" s="65">
        <v>1</v>
      </c>
      <c r="X25" s="58"/>
      <c r="Y25" s="60" t="s">
        <v>558</v>
      </c>
      <c r="BA25" s="8"/>
      <c r="BB25" s="8"/>
    </row>
    <row r="26" spans="1:54" ht="25.5" customHeight="1" thickBot="1">
      <c r="A26" s="320" t="s">
        <v>424</v>
      </c>
      <c r="B26" s="424"/>
      <c r="C26" s="57"/>
      <c r="D26" s="57"/>
      <c r="E26" s="57"/>
      <c r="F26" s="604"/>
      <c r="G26" s="605"/>
      <c r="H26" s="62"/>
      <c r="I26" s="606"/>
      <c r="J26" s="607"/>
      <c r="K26" s="62"/>
      <c r="L26" s="602"/>
      <c r="M26" s="608"/>
      <c r="N26" s="603"/>
      <c r="O26" s="57"/>
      <c r="P26" s="57"/>
      <c r="Q26" s="57"/>
      <c r="R26" s="57"/>
      <c r="S26" s="57"/>
      <c r="T26" s="64"/>
      <c r="U26" s="68"/>
      <c r="V26" s="58"/>
      <c r="W26" s="59"/>
      <c r="X26" s="58"/>
      <c r="Y26" s="60"/>
      <c r="BA26" s="8"/>
      <c r="BB26" s="8"/>
    </row>
    <row r="27" spans="1:54" ht="15.75" thickBot="1">
      <c r="A27" s="423" t="s">
        <v>426</v>
      </c>
      <c r="B27" s="79"/>
      <c r="C27" s="57"/>
      <c r="D27" s="57"/>
      <c r="E27" s="57"/>
      <c r="F27" s="604"/>
      <c r="G27" s="605"/>
      <c r="H27" s="62"/>
      <c r="I27" s="606"/>
      <c r="J27" s="607"/>
      <c r="K27" s="62"/>
      <c r="L27" s="602"/>
      <c r="M27" s="608"/>
      <c r="N27" s="603"/>
      <c r="O27" s="57"/>
      <c r="P27" s="57"/>
      <c r="Q27" s="57"/>
      <c r="R27" s="57"/>
      <c r="S27" s="57"/>
      <c r="T27" s="64"/>
      <c r="U27" s="68"/>
      <c r="V27" s="58"/>
      <c r="W27" s="59"/>
      <c r="X27" s="58"/>
      <c r="Y27" s="60"/>
      <c r="BA27" s="8"/>
      <c r="BB27" s="8"/>
    </row>
    <row r="28" spans="1:54" ht="15.75" thickBot="1">
      <c r="A28" s="423" t="s">
        <v>1140</v>
      </c>
      <c r="B28" s="79"/>
      <c r="C28" s="57"/>
      <c r="D28" s="57"/>
      <c r="E28" s="57"/>
      <c r="F28" s="604"/>
      <c r="G28" s="605"/>
      <c r="H28" s="62"/>
      <c r="I28" s="606"/>
      <c r="J28" s="607"/>
      <c r="K28" s="62"/>
      <c r="L28" s="602"/>
      <c r="M28" s="608"/>
      <c r="N28" s="603"/>
      <c r="O28" s="57"/>
      <c r="P28" s="57"/>
      <c r="Q28" s="57"/>
      <c r="R28" s="57"/>
      <c r="S28" s="57"/>
      <c r="T28" s="64"/>
      <c r="U28" s="68"/>
      <c r="V28" s="58"/>
      <c r="W28" s="59"/>
      <c r="X28" s="58"/>
      <c r="Y28" s="60"/>
      <c r="BA28" s="8"/>
      <c r="BB28" s="8"/>
    </row>
    <row r="29" spans="1:54" ht="15.75" thickBot="1">
      <c r="A29" s="423" t="s">
        <v>1141</v>
      </c>
      <c r="B29" s="79"/>
      <c r="C29" s="57"/>
      <c r="D29" s="57"/>
      <c r="E29" s="57"/>
      <c r="F29" s="604"/>
      <c r="G29" s="605"/>
      <c r="H29" s="62"/>
      <c r="I29" s="606"/>
      <c r="J29" s="607"/>
      <c r="K29" s="62"/>
      <c r="L29" s="602"/>
      <c r="M29" s="608"/>
      <c r="N29" s="603"/>
      <c r="O29" s="57"/>
      <c r="P29" s="57"/>
      <c r="Q29" s="57"/>
      <c r="R29" s="57"/>
      <c r="S29" s="57"/>
      <c r="T29" s="64"/>
      <c r="U29" s="68"/>
      <c r="V29" s="58"/>
      <c r="W29" s="59"/>
      <c r="X29" s="58"/>
      <c r="Y29" s="60"/>
      <c r="BA29" s="8"/>
      <c r="BB29" s="8"/>
    </row>
    <row r="30" spans="1:54" ht="24" customHeight="1" thickBot="1">
      <c r="A30" s="588" t="s">
        <v>601</v>
      </c>
      <c r="B30" s="588"/>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BA30" s="8"/>
      <c r="BB30" s="8"/>
    </row>
    <row r="31" spans="1:54" ht="21.75" customHeight="1" thickBot="1">
      <c r="A31" s="588" t="s">
        <v>602</v>
      </c>
      <c r="B31" s="588"/>
      <c r="C31" s="588"/>
      <c r="D31" s="588"/>
      <c r="E31" s="588"/>
      <c r="F31" s="588"/>
      <c r="G31" s="588"/>
      <c r="H31" s="588"/>
      <c r="I31" s="588"/>
      <c r="J31" s="588"/>
      <c r="K31" s="588" t="s">
        <v>603</v>
      </c>
      <c r="L31" s="588"/>
      <c r="M31" s="588"/>
      <c r="N31" s="588"/>
      <c r="O31" s="588"/>
      <c r="P31" s="588"/>
      <c r="Q31" s="588"/>
      <c r="R31" s="588"/>
      <c r="S31" s="588"/>
      <c r="T31" s="588"/>
      <c r="U31" s="588"/>
      <c r="V31" s="588"/>
      <c r="W31" s="588"/>
      <c r="X31" s="588"/>
      <c r="Y31" s="588"/>
      <c r="BA31" s="8"/>
      <c r="BB31" s="8"/>
    </row>
    <row r="32" spans="1:54" ht="34.5" customHeight="1" thickBot="1">
      <c r="A32" s="588" t="s">
        <v>410</v>
      </c>
      <c r="B32" s="588"/>
      <c r="C32" s="588"/>
      <c r="D32" s="588"/>
      <c r="E32" s="588"/>
      <c r="F32" s="588" t="s">
        <v>49</v>
      </c>
      <c r="G32" s="588"/>
      <c r="H32" s="588"/>
      <c r="I32" s="588"/>
      <c r="J32" s="588"/>
      <c r="K32" s="589" t="s">
        <v>604</v>
      </c>
      <c r="L32" s="590" t="s">
        <v>605</v>
      </c>
      <c r="M32" s="591"/>
      <c r="N32" s="591"/>
      <c r="O32" s="591"/>
      <c r="P32" s="591"/>
      <c r="Q32" s="591"/>
      <c r="R32" s="591"/>
      <c r="S32" s="591"/>
      <c r="T32" s="591"/>
      <c r="U32" s="591"/>
      <c r="V32" s="591"/>
      <c r="W32" s="591"/>
      <c r="X32" s="591"/>
      <c r="Y32" s="592"/>
      <c r="BA32" s="8"/>
      <c r="BB32" s="8"/>
    </row>
    <row r="33" spans="1:54" ht="24" customHeight="1" thickBot="1">
      <c r="A33" s="588"/>
      <c r="B33" s="588"/>
      <c r="C33" s="588" t="s">
        <v>0</v>
      </c>
      <c r="D33" s="588" t="s">
        <v>1</v>
      </c>
      <c r="E33" s="588" t="s">
        <v>3</v>
      </c>
      <c r="F33" s="588" t="s">
        <v>0</v>
      </c>
      <c r="G33" s="588" t="s">
        <v>2</v>
      </c>
      <c r="H33" s="588"/>
      <c r="I33" s="589" t="s">
        <v>33</v>
      </c>
      <c r="J33" s="588" t="s">
        <v>3</v>
      </c>
      <c r="K33" s="589"/>
      <c r="L33" s="590" t="s">
        <v>606</v>
      </c>
      <c r="M33" s="591"/>
      <c r="N33" s="591"/>
      <c r="O33" s="591"/>
      <c r="P33" s="591"/>
      <c r="Q33" s="592"/>
      <c r="R33" s="593" t="s">
        <v>49</v>
      </c>
      <c r="S33" s="594"/>
      <c r="T33" s="594"/>
      <c r="U33" s="594"/>
      <c r="V33" s="595"/>
      <c r="W33" s="596" t="s">
        <v>607</v>
      </c>
      <c r="X33" s="597"/>
      <c r="Y33" s="600" t="s">
        <v>608</v>
      </c>
      <c r="BA33" s="8"/>
      <c r="BB33" s="8"/>
    </row>
    <row r="34" spans="1:54" ht="45.75" customHeight="1" thickBot="1">
      <c r="A34" s="588"/>
      <c r="B34" s="588"/>
      <c r="C34" s="588"/>
      <c r="D34" s="588"/>
      <c r="E34" s="588"/>
      <c r="F34" s="588"/>
      <c r="G34" s="588"/>
      <c r="H34" s="588"/>
      <c r="I34" s="589"/>
      <c r="J34" s="588"/>
      <c r="K34" s="589"/>
      <c r="L34" s="590" t="s">
        <v>609</v>
      </c>
      <c r="M34" s="592"/>
      <c r="N34" s="590" t="s">
        <v>1</v>
      </c>
      <c r="O34" s="592"/>
      <c r="P34" s="593" t="s">
        <v>3</v>
      </c>
      <c r="Q34" s="595"/>
      <c r="R34" s="305" t="s">
        <v>609</v>
      </c>
      <c r="S34" s="593" t="s">
        <v>2</v>
      </c>
      <c r="T34" s="595"/>
      <c r="U34" s="81" t="s">
        <v>610</v>
      </c>
      <c r="V34" s="306" t="s">
        <v>3</v>
      </c>
      <c r="W34" s="598"/>
      <c r="X34" s="599"/>
      <c r="Y34" s="601"/>
      <c r="BA34" s="8"/>
      <c r="BB34" s="8"/>
    </row>
    <row r="35" spans="1:54" ht="19.5" customHeight="1" thickBot="1">
      <c r="A35" s="576" t="s">
        <v>611</v>
      </c>
      <c r="B35" s="577"/>
      <c r="C35" s="83">
        <v>502.4</v>
      </c>
      <c r="D35" s="83"/>
      <c r="E35" s="84">
        <f>SUM(C35:D35)</f>
        <v>502.4</v>
      </c>
      <c r="F35" s="83"/>
      <c r="G35" s="85" t="s">
        <v>577</v>
      </c>
      <c r="H35" s="83"/>
      <c r="I35" s="83"/>
      <c r="J35" s="84">
        <f>SUM(F35:I35)</f>
        <v>0</v>
      </c>
      <c r="K35" s="84">
        <f>E35+J35</f>
        <v>502.4</v>
      </c>
      <c r="L35" s="580"/>
      <c r="M35" s="581"/>
      <c r="N35" s="580"/>
      <c r="O35" s="581"/>
      <c r="P35" s="582">
        <f>SUM(L35:O35)</f>
        <v>0</v>
      </c>
      <c r="Q35" s="583"/>
      <c r="R35" s="86"/>
      <c r="S35" s="85" t="s">
        <v>581</v>
      </c>
      <c r="T35" s="86"/>
      <c r="U35" s="86"/>
      <c r="V35" s="87">
        <f>SUM(R35,T35,U35)</f>
        <v>0</v>
      </c>
      <c r="W35" s="706">
        <f>SUM(P35,V35)</f>
        <v>0</v>
      </c>
      <c r="X35" s="707"/>
      <c r="Y35" s="88">
        <f>IF(W35=0,0,W35/K35)</f>
        <v>0</v>
      </c>
      <c r="BA35" s="8"/>
      <c r="BB35" s="8"/>
    </row>
    <row r="36" spans="1:54" ht="19.5" customHeight="1" thickBot="1">
      <c r="A36" s="576" t="s">
        <v>612</v>
      </c>
      <c r="B36" s="577"/>
      <c r="C36" s="83">
        <v>125.35</v>
      </c>
      <c r="D36" s="83"/>
      <c r="E36" s="84">
        <f>SUM(C36:D36)</f>
        <v>125.35</v>
      </c>
      <c r="F36" s="83"/>
      <c r="G36" s="85" t="s">
        <v>581</v>
      </c>
      <c r="H36" s="425"/>
      <c r="I36" s="83"/>
      <c r="J36" s="84">
        <f>SUM(F36:I36)</f>
        <v>0</v>
      </c>
      <c r="K36" s="84">
        <f>J36+E36</f>
        <v>125.35</v>
      </c>
      <c r="L36" s="580">
        <v>45.5</v>
      </c>
      <c r="M36" s="581"/>
      <c r="N36" s="586"/>
      <c r="O36" s="587"/>
      <c r="P36" s="582">
        <f>SUM(L36:O36)</f>
        <v>45.5</v>
      </c>
      <c r="Q36" s="583"/>
      <c r="R36" s="86"/>
      <c r="S36" s="85" t="s">
        <v>581</v>
      </c>
      <c r="T36" s="86"/>
      <c r="U36" s="86"/>
      <c r="V36" s="87">
        <f>SUM(R36,T36,U36)</f>
        <v>0</v>
      </c>
      <c r="W36" s="706">
        <f>SUM(P36,V36)</f>
        <v>45.5</v>
      </c>
      <c r="X36" s="707"/>
      <c r="Y36" s="88">
        <f>IF(W36=0,0,W36/K36)</f>
        <v>0.36298364579178305</v>
      </c>
      <c r="BA36" s="8"/>
      <c r="BB36" s="8"/>
    </row>
    <row r="37" spans="1:54" ht="15.75" thickBot="1">
      <c r="A37" s="561" t="s">
        <v>613</v>
      </c>
      <c r="B37" s="562"/>
      <c r="C37" s="562"/>
      <c r="D37" s="562"/>
      <c r="E37" s="562"/>
      <c r="F37" s="562"/>
      <c r="G37" s="562"/>
      <c r="H37" s="562"/>
      <c r="I37" s="562"/>
      <c r="J37" s="562"/>
      <c r="K37" s="562"/>
      <c r="L37" s="562"/>
      <c r="M37" s="562"/>
      <c r="N37" s="562"/>
      <c r="O37" s="562"/>
      <c r="P37" s="562"/>
      <c r="Q37" s="562"/>
      <c r="R37" s="562"/>
      <c r="S37" s="562"/>
      <c r="T37" s="562"/>
      <c r="U37" s="562"/>
      <c r="V37" s="562"/>
      <c r="W37" s="562"/>
      <c r="X37" s="563"/>
      <c r="Y37" s="564"/>
      <c r="BA37" s="8"/>
      <c r="BB37" s="8"/>
    </row>
    <row r="38" spans="1:54" ht="16.5" thickTop="1" thickBot="1">
      <c r="A38" s="882">
        <v>0.92</v>
      </c>
      <c r="B38" s="883"/>
      <c r="C38" s="567" t="s">
        <v>1142</v>
      </c>
      <c r="D38" s="568"/>
      <c r="E38" s="568"/>
      <c r="F38" s="568"/>
      <c r="G38" s="568"/>
      <c r="H38" s="568"/>
      <c r="I38" s="568"/>
      <c r="J38" s="568"/>
      <c r="K38" s="568"/>
      <c r="L38" s="568"/>
      <c r="M38" s="568"/>
      <c r="N38" s="568"/>
      <c r="O38" s="568"/>
      <c r="P38" s="568"/>
      <c r="Q38" s="568"/>
      <c r="R38" s="568"/>
      <c r="S38" s="568"/>
      <c r="T38" s="568"/>
      <c r="U38" s="568"/>
      <c r="V38" s="568"/>
      <c r="W38" s="568"/>
      <c r="X38" s="568"/>
      <c r="Y38" s="569"/>
      <c r="BA38" s="8"/>
      <c r="BB38" s="8"/>
    </row>
    <row r="39" spans="1:54" ht="16.5" thickBot="1">
      <c r="A39" s="570"/>
      <c r="B39" s="571"/>
      <c r="C39" s="572"/>
      <c r="D39" s="573"/>
      <c r="E39" s="573"/>
      <c r="F39" s="573"/>
      <c r="G39" s="573"/>
      <c r="H39" s="573"/>
      <c r="I39" s="573"/>
      <c r="J39" s="573"/>
      <c r="K39" s="573"/>
      <c r="L39" s="573"/>
      <c r="M39" s="573"/>
      <c r="N39" s="573"/>
      <c r="O39" s="573"/>
      <c r="P39" s="573"/>
      <c r="Q39" s="573"/>
      <c r="R39" s="573"/>
      <c r="S39" s="573"/>
      <c r="T39" s="573"/>
      <c r="U39" s="573"/>
      <c r="V39" s="573"/>
      <c r="W39" s="573"/>
      <c r="X39" s="573"/>
      <c r="Y39" s="574"/>
      <c r="BA39" s="8"/>
      <c r="BB39" s="8"/>
    </row>
    <row r="40" spans="1:54" ht="15.75" thickTop="1">
      <c r="BA40" s="8"/>
      <c r="BB40" s="8"/>
    </row>
    <row r="41" spans="1:54">
      <c r="C41" s="89"/>
      <c r="BA41" s="8"/>
      <c r="BB41" s="8"/>
    </row>
    <row r="42" spans="1:54">
      <c r="BA42" s="8"/>
      <c r="BB42" s="8"/>
    </row>
    <row r="43" spans="1:54">
      <c r="C43" s="89"/>
      <c r="BA43" s="8"/>
      <c r="BB43" s="8"/>
    </row>
    <row r="44" spans="1:54">
      <c r="BA44" s="8"/>
      <c r="BB44" s="8"/>
    </row>
    <row r="45" spans="1:54">
      <c r="BA45" s="8"/>
      <c r="BB45" s="8"/>
    </row>
    <row r="46" spans="1:54">
      <c r="BA46" s="8"/>
      <c r="BB46" s="8"/>
    </row>
    <row r="47" spans="1:54">
      <c r="BA47" s="8"/>
      <c r="BB47" s="8"/>
    </row>
    <row r="48" spans="1:54">
      <c r="BA48" s="8"/>
      <c r="BB48" s="8"/>
    </row>
    <row r="49" spans="53:54">
      <c r="BA49" s="8"/>
      <c r="BB49" s="8"/>
    </row>
    <row r="50" spans="53:54">
      <c r="BA50" s="8"/>
      <c r="BB50" s="8"/>
    </row>
    <row r="51" spans="53:54">
      <c r="BA51" s="8"/>
      <c r="BB51" s="8"/>
    </row>
    <row r="52" spans="53:54">
      <c r="BA52" s="8"/>
      <c r="BB52" s="8"/>
    </row>
    <row r="53" spans="53:54">
      <c r="BA53" s="8"/>
      <c r="BB53" s="8"/>
    </row>
    <row r="54" spans="53:54">
      <c r="BA54" s="8"/>
      <c r="BB54" s="8"/>
    </row>
    <row r="55" spans="53:54">
      <c r="BA55" s="8"/>
      <c r="BB55" s="8"/>
    </row>
    <row r="56" spans="53:54">
      <c r="BA56" s="8"/>
      <c r="BB56" s="8"/>
    </row>
    <row r="57" spans="53:54">
      <c r="BA57" s="8"/>
      <c r="BB57" s="8"/>
    </row>
    <row r="58" spans="53:54">
      <c r="BA58" s="8"/>
      <c r="BB58" s="8"/>
    </row>
    <row r="59" spans="53:54">
      <c r="BA59" s="8"/>
      <c r="BB59" s="8"/>
    </row>
    <row r="60" spans="53:54">
      <c r="BA60" s="8"/>
      <c r="BB60" s="8"/>
    </row>
    <row r="61" spans="53:54">
      <c r="BA61" s="8"/>
      <c r="BB61" s="8"/>
    </row>
    <row r="62" spans="53:54">
      <c r="BA62" s="8"/>
      <c r="BB62" s="8"/>
    </row>
    <row r="63" spans="53:54">
      <c r="BA63" s="8"/>
      <c r="BB63" s="8"/>
    </row>
    <row r="64" spans="53:54">
      <c r="BA64" s="8"/>
      <c r="BB64" s="8"/>
    </row>
    <row r="65" spans="53:54">
      <c r="BA65" s="8"/>
      <c r="BB65" s="8"/>
    </row>
    <row r="66" spans="53:54">
      <c r="BA66" s="8"/>
      <c r="BB66" s="8"/>
    </row>
    <row r="67" spans="53:54">
      <c r="BA67" s="8"/>
      <c r="BB67" s="8"/>
    </row>
    <row r="68" spans="53:54">
      <c r="BA68" s="8"/>
      <c r="BB68" s="8"/>
    </row>
    <row r="69" spans="53:54">
      <c r="BA69" s="8"/>
      <c r="BB69" s="8"/>
    </row>
    <row r="70" spans="53:54">
      <c r="BA70" s="8"/>
      <c r="BB70" s="8"/>
    </row>
    <row r="71" spans="53:54">
      <c r="BA71" s="8"/>
      <c r="BB71" s="8"/>
    </row>
    <row r="72" spans="53:54">
      <c r="BA72" s="8"/>
      <c r="BB72" s="8"/>
    </row>
    <row r="73" spans="53:54">
      <c r="BA73" s="8"/>
      <c r="BB73" s="8"/>
    </row>
    <row r="74" spans="53:54">
      <c r="BA74" s="8"/>
      <c r="BB74" s="8"/>
    </row>
    <row r="75" spans="53:54">
      <c r="BA75" s="8"/>
      <c r="BB75" s="8"/>
    </row>
    <row r="76" spans="53:54">
      <c r="BA76" s="8"/>
      <c r="BB76" s="8"/>
    </row>
    <row r="77" spans="53:54">
      <c r="BA77" s="8"/>
      <c r="BB77" s="8"/>
    </row>
    <row r="78" spans="53:54">
      <c r="BA78" s="8"/>
      <c r="BB78" s="8"/>
    </row>
    <row r="79" spans="53:54">
      <c r="BA79" s="8"/>
      <c r="BB79" s="8"/>
    </row>
    <row r="80" spans="53:54">
      <c r="BA80" s="8"/>
      <c r="BB80" s="8"/>
    </row>
    <row r="81" spans="53:54">
      <c r="BA81" s="8"/>
      <c r="BB81" s="8"/>
    </row>
    <row r="82" spans="53:54">
      <c r="BA82" s="8"/>
      <c r="BB82" s="8"/>
    </row>
    <row r="83" spans="53:54">
      <c r="BA83" s="8"/>
      <c r="BB83" s="8"/>
    </row>
    <row r="84" spans="53:54">
      <c r="BA84" s="8"/>
      <c r="BB84" s="8"/>
    </row>
    <row r="85" spans="53:54">
      <c r="BA85" s="8"/>
      <c r="BB85" s="8"/>
    </row>
    <row r="86" spans="53:54">
      <c r="BA86" s="8"/>
      <c r="BB86" s="8"/>
    </row>
    <row r="87" spans="53:54">
      <c r="BA87" s="8"/>
      <c r="BB87" s="8"/>
    </row>
    <row r="88" spans="53:54">
      <c r="BA88" s="8"/>
      <c r="BB88" s="8"/>
    </row>
    <row r="89" spans="53:54">
      <c r="BA89" s="8"/>
      <c r="BB89" s="8"/>
    </row>
    <row r="90" spans="53:54">
      <c r="BA90" s="8"/>
      <c r="BB90" s="8"/>
    </row>
    <row r="91" spans="53:54">
      <c r="BA91" s="8"/>
      <c r="BB91" s="8"/>
    </row>
    <row r="92" spans="53:54">
      <c r="BA92" s="8"/>
      <c r="BB92" s="8"/>
    </row>
    <row r="93" spans="53:54">
      <c r="BA93" s="8"/>
      <c r="BB93" s="8"/>
    </row>
    <row r="94" spans="53:54">
      <c r="BA94" s="8"/>
      <c r="BB94" s="8"/>
    </row>
    <row r="95" spans="53:54">
      <c r="BA95" s="8"/>
      <c r="BB95" s="8"/>
    </row>
    <row r="96" spans="53:54">
      <c r="BA96" s="8"/>
      <c r="BB96" s="8"/>
    </row>
    <row r="97" spans="53:54">
      <c r="BA97" s="8"/>
      <c r="BB97" s="8"/>
    </row>
    <row r="98" spans="53:54">
      <c r="BA98" s="8"/>
      <c r="BB98" s="8"/>
    </row>
    <row r="99" spans="53:54">
      <c r="BA99" s="8"/>
      <c r="BB99" s="8"/>
    </row>
    <row r="100" spans="53:54">
      <c r="BA100" s="8"/>
      <c r="BB100" s="8"/>
    </row>
    <row r="101" spans="53:54">
      <c r="BA101" s="8"/>
      <c r="BB101" s="8"/>
    </row>
    <row r="102" spans="53:54">
      <c r="BA102" s="8"/>
      <c r="BB102" s="8"/>
    </row>
    <row r="103" spans="53:54">
      <c r="BA103" s="8"/>
      <c r="BB103" s="8"/>
    </row>
    <row r="104" spans="53:54">
      <c r="BA104" s="8"/>
      <c r="BB104" s="8"/>
    </row>
    <row r="105" spans="53:54">
      <c r="BA105" s="8"/>
      <c r="BB105" s="8"/>
    </row>
    <row r="106" spans="53:54">
      <c r="BA106" s="8"/>
      <c r="BB106" s="8"/>
    </row>
    <row r="107" spans="53:54">
      <c r="BA107" s="8"/>
      <c r="BB107" s="8"/>
    </row>
    <row r="108" spans="53:54">
      <c r="BA108" s="8"/>
      <c r="BB108" s="8"/>
    </row>
    <row r="109" spans="53:54">
      <c r="BA109" s="8"/>
      <c r="BB109" s="8"/>
    </row>
    <row r="110" spans="53:54">
      <c r="BA110" s="8"/>
      <c r="BB110" s="8"/>
    </row>
    <row r="111" spans="53:54">
      <c r="BA111" s="8"/>
      <c r="BB111" s="8"/>
    </row>
    <row r="112" spans="53:54">
      <c r="BA112" s="8"/>
      <c r="BB112" s="8"/>
    </row>
    <row r="113" spans="53:54">
      <c r="BA113" s="8"/>
      <c r="BB113" s="8"/>
    </row>
    <row r="114" spans="53:54">
      <c r="BA114" s="8"/>
      <c r="BB114" s="8"/>
    </row>
    <row r="115" spans="53:54">
      <c r="BA115" s="8"/>
      <c r="BB115" s="8"/>
    </row>
    <row r="116" spans="53:54">
      <c r="BA116" s="8"/>
      <c r="BB116" s="8"/>
    </row>
    <row r="117" spans="53:54">
      <c r="BA117" s="8"/>
      <c r="BB117" s="8"/>
    </row>
    <row r="118" spans="53:54">
      <c r="BA118" s="8"/>
      <c r="BB118" s="8"/>
    </row>
    <row r="119" spans="53:54">
      <c r="BA119" s="8"/>
      <c r="BB119" s="8"/>
    </row>
    <row r="120" spans="53:54">
      <c r="BA120" s="8"/>
      <c r="BB120" s="8"/>
    </row>
    <row r="121" spans="53:54">
      <c r="BA121" s="8"/>
      <c r="BB121" s="8"/>
    </row>
    <row r="122" spans="53:54">
      <c r="BA122" s="8"/>
      <c r="BB122" s="8"/>
    </row>
    <row r="123" spans="53:54">
      <c r="BA123" s="8"/>
      <c r="BB123" s="8"/>
    </row>
    <row r="124" spans="53:54">
      <c r="BA124" s="8"/>
      <c r="BB124" s="8"/>
    </row>
    <row r="125" spans="53:54">
      <c r="BA125" s="8"/>
      <c r="BB125" s="8"/>
    </row>
    <row r="126" spans="53:54">
      <c r="BA126" s="8"/>
      <c r="BB126" s="8"/>
    </row>
    <row r="127" spans="53:54">
      <c r="BA127" s="8"/>
      <c r="BB127" s="8"/>
    </row>
    <row r="128" spans="53:54">
      <c r="BA128" s="8"/>
      <c r="BB128" s="8"/>
    </row>
    <row r="129" spans="53:54">
      <c r="BA129" s="8"/>
      <c r="BB129" s="8"/>
    </row>
    <row r="998" spans="53:69" ht="15.75" thickBot="1">
      <c r="BA998" s="90" t="s">
        <v>614</v>
      </c>
      <c r="BB998" s="13" t="s">
        <v>615</v>
      </c>
      <c r="BC998" s="575" t="s">
        <v>616</v>
      </c>
      <c r="BD998" s="575"/>
      <c r="BE998" s="575"/>
      <c r="BF998" s="575"/>
      <c r="BG998" s="91" t="s">
        <v>617</v>
      </c>
      <c r="BH998" s="91" t="s">
        <v>618</v>
      </c>
      <c r="BI998" s="263" t="s">
        <v>619</v>
      </c>
      <c r="BJ998" s="7" t="s">
        <v>620</v>
      </c>
      <c r="BK998" s="92" t="s">
        <v>621</v>
      </c>
      <c r="BL998" s="92" t="s">
        <v>34</v>
      </c>
      <c r="BM998" s="92" t="s">
        <v>35</v>
      </c>
      <c r="BN998" s="93" t="s">
        <v>622</v>
      </c>
      <c r="BO998" s="94" t="s">
        <v>623</v>
      </c>
      <c r="BP998" s="14" t="s">
        <v>44</v>
      </c>
      <c r="BQ998" s="14"/>
    </row>
    <row r="999" spans="53:69" ht="15.75">
      <c r="BA999" s="90" t="str">
        <f t="shared" ref="BA999:BA1041" si="0">MID(BB999,1,4)</f>
        <v>E011</v>
      </c>
      <c r="BB999" s="95" t="s">
        <v>45</v>
      </c>
      <c r="BC999" s="96" t="s">
        <v>624</v>
      </c>
      <c r="BD999" s="97" t="s">
        <v>625</v>
      </c>
      <c r="BE999" s="98" t="s">
        <v>626</v>
      </c>
      <c r="BF999" s="99" t="s">
        <v>4</v>
      </c>
      <c r="BG999" s="7" t="s">
        <v>37</v>
      </c>
      <c r="BH999" s="9" t="s">
        <v>38</v>
      </c>
      <c r="BI999" s="7" t="s">
        <v>36</v>
      </c>
      <c r="BJ999" s="100" t="s">
        <v>627</v>
      </c>
      <c r="BK999" s="7" t="s">
        <v>10</v>
      </c>
      <c r="BN999" s="295" t="s">
        <v>628</v>
      </c>
      <c r="BO999" s="101" t="s">
        <v>629</v>
      </c>
      <c r="BP999" s="4" t="s">
        <v>56</v>
      </c>
      <c r="BQ999" s="102"/>
    </row>
    <row r="1000" spans="53:69" ht="15.75">
      <c r="BA1000" s="90" t="str">
        <f t="shared" si="0"/>
        <v>E012</v>
      </c>
      <c r="BB1000" s="103" t="s">
        <v>58</v>
      </c>
      <c r="BC1000" s="556" t="s">
        <v>630</v>
      </c>
      <c r="BD1000" s="557" t="s">
        <v>631</v>
      </c>
      <c r="BE1000" s="104" t="s">
        <v>632</v>
      </c>
      <c r="BF1000" s="295"/>
      <c r="BG1000" s="7" t="s">
        <v>50</v>
      </c>
      <c r="BH1000" s="9" t="s">
        <v>51</v>
      </c>
      <c r="BI1000" s="7" t="s">
        <v>43</v>
      </c>
      <c r="BJ1000" s="100" t="s">
        <v>563</v>
      </c>
      <c r="BK1000" s="7" t="s">
        <v>46</v>
      </c>
      <c r="BL1000" s="11" t="s">
        <v>47</v>
      </c>
      <c r="BM1000" s="7" t="s">
        <v>48</v>
      </c>
      <c r="BN1000" s="295" t="s">
        <v>633</v>
      </c>
      <c r="BO1000" s="105" t="s">
        <v>634</v>
      </c>
      <c r="BP1000" s="4" t="s">
        <v>67</v>
      </c>
      <c r="BQ1000" s="102"/>
    </row>
    <row r="1001" spans="53:69" ht="15.75">
      <c r="BA1001" s="90" t="str">
        <f t="shared" si="0"/>
        <v>E013</v>
      </c>
      <c r="BB1001" s="103" t="s">
        <v>69</v>
      </c>
      <c r="BC1001" s="556"/>
      <c r="BD1001" s="557"/>
      <c r="BE1001" s="104" t="s">
        <v>635</v>
      </c>
      <c r="BF1001" s="295"/>
      <c r="BG1001" s="7" t="s">
        <v>62</v>
      </c>
      <c r="BH1001" s="9" t="s">
        <v>63</v>
      </c>
      <c r="BI1001" s="7" t="s">
        <v>55</v>
      </c>
      <c r="BJ1001" s="100" t="s">
        <v>636</v>
      </c>
      <c r="BK1001" s="7" t="s">
        <v>59</v>
      </c>
      <c r="BL1001" s="7" t="s">
        <v>60</v>
      </c>
      <c r="BM1001" s="7" t="s">
        <v>61</v>
      </c>
      <c r="BN1001" s="295" t="s">
        <v>637</v>
      </c>
      <c r="BO1001" s="106" t="s">
        <v>638</v>
      </c>
      <c r="BP1001" s="4" t="s">
        <v>76</v>
      </c>
      <c r="BQ1001" s="107"/>
    </row>
    <row r="1002" spans="53:69" ht="30">
      <c r="BA1002" s="90" t="str">
        <f t="shared" si="0"/>
        <v>E015</v>
      </c>
      <c r="BB1002" s="108" t="s">
        <v>86</v>
      </c>
      <c r="BC1002" s="556" t="s">
        <v>639</v>
      </c>
      <c r="BD1002" s="557" t="s">
        <v>640</v>
      </c>
      <c r="BE1002" s="109" t="s">
        <v>641</v>
      </c>
      <c r="BF1002" s="558"/>
      <c r="BG1002" s="7" t="s">
        <v>72</v>
      </c>
      <c r="BH1002" s="9" t="s">
        <v>73</v>
      </c>
      <c r="BI1002" s="7" t="s">
        <v>66</v>
      </c>
      <c r="BJ1002" s="100" t="s">
        <v>68</v>
      </c>
      <c r="BK1002" s="7" t="s">
        <v>70</v>
      </c>
      <c r="BL1002" s="7" t="s">
        <v>12</v>
      </c>
      <c r="BM1002" s="7" t="s">
        <v>71</v>
      </c>
      <c r="BN1002" s="295" t="s">
        <v>642</v>
      </c>
      <c r="BO1002" s="101" t="s">
        <v>274</v>
      </c>
      <c r="BP1002" s="4" t="s">
        <v>643</v>
      </c>
      <c r="BQ1002" s="107"/>
    </row>
    <row r="1003" spans="53:69" ht="30">
      <c r="BA1003" s="90" t="str">
        <f t="shared" si="0"/>
        <v>E021</v>
      </c>
      <c r="BB1003" s="103" t="s">
        <v>94</v>
      </c>
      <c r="BC1003" s="556"/>
      <c r="BD1003" s="557"/>
      <c r="BE1003" s="110" t="s">
        <v>644</v>
      </c>
      <c r="BF1003" s="558"/>
      <c r="BG1003" s="7" t="s">
        <v>15</v>
      </c>
      <c r="BH1003" s="9" t="s">
        <v>81</v>
      </c>
      <c r="BI1003" s="7" t="s">
        <v>75</v>
      </c>
      <c r="BJ1003" s="100" t="s">
        <v>77</v>
      </c>
      <c r="BL1003" s="7" t="s">
        <v>79</v>
      </c>
      <c r="BM1003" s="7" t="s">
        <v>80</v>
      </c>
      <c r="BN1003" s="295" t="s">
        <v>645</v>
      </c>
      <c r="BO1003" s="105" t="s">
        <v>646</v>
      </c>
      <c r="BP1003" s="4" t="s">
        <v>92</v>
      </c>
      <c r="BQ1003" s="111"/>
    </row>
    <row r="1004" spans="53:69" ht="30">
      <c r="BA1004" s="90" t="str">
        <f t="shared" si="0"/>
        <v>E031</v>
      </c>
      <c r="BB1004" s="1" t="s">
        <v>101</v>
      </c>
      <c r="BC1004" s="556"/>
      <c r="BD1004" s="557"/>
      <c r="BE1004" s="110" t="s">
        <v>647</v>
      </c>
      <c r="BF1004" s="558"/>
      <c r="BG1004" s="8"/>
      <c r="BH1004" s="9" t="s">
        <v>89</v>
      </c>
      <c r="BI1004" s="7" t="s">
        <v>84</v>
      </c>
      <c r="BJ1004" s="100" t="s">
        <v>85</v>
      </c>
      <c r="BL1004" s="7" t="s">
        <v>87</v>
      </c>
      <c r="BM1004" s="7" t="s">
        <v>88</v>
      </c>
      <c r="BN1004" s="295" t="s">
        <v>648</v>
      </c>
      <c r="BO1004" s="106" t="s">
        <v>5</v>
      </c>
      <c r="BP1004" s="4" t="s">
        <v>234</v>
      </c>
      <c r="BQ1004" s="111"/>
    </row>
    <row r="1005" spans="53:69" ht="15.75">
      <c r="BA1005" s="90" t="str">
        <f t="shared" si="0"/>
        <v>S034</v>
      </c>
      <c r="BB1005" s="1" t="s">
        <v>649</v>
      </c>
      <c r="BC1005" s="556"/>
      <c r="BD1005" s="557"/>
      <c r="BE1005" s="112" t="s">
        <v>650</v>
      </c>
      <c r="BF1005" s="558"/>
      <c r="BG1005" s="8"/>
      <c r="BH1005" s="9" t="s">
        <v>97</v>
      </c>
      <c r="BI1005" s="7" t="s">
        <v>91</v>
      </c>
      <c r="BJ1005" s="100" t="s">
        <v>93</v>
      </c>
      <c r="BL1005" s="7" t="s">
        <v>95</v>
      </c>
      <c r="BM1005" s="7" t="s">
        <v>96</v>
      </c>
      <c r="BN1005" s="295" t="s">
        <v>651</v>
      </c>
      <c r="BO1005" s="101"/>
      <c r="BP1005" s="4" t="s">
        <v>240</v>
      </c>
      <c r="BQ1005" s="111"/>
    </row>
    <row r="1006" spans="53:69">
      <c r="BA1006" s="90" t="str">
        <f t="shared" si="0"/>
        <v>E035</v>
      </c>
      <c r="BB1006" s="113" t="s">
        <v>652</v>
      </c>
      <c r="BC1006" s="559" t="s">
        <v>653</v>
      </c>
      <c r="BD1006" s="560" t="s">
        <v>654</v>
      </c>
      <c r="BE1006" s="114" t="s">
        <v>655</v>
      </c>
      <c r="BF1006" s="295"/>
      <c r="BG1006" s="8"/>
      <c r="BH1006" s="7" t="s">
        <v>104</v>
      </c>
      <c r="BI1006" s="7" t="s">
        <v>99</v>
      </c>
      <c r="BJ1006" s="100" t="s">
        <v>100</v>
      </c>
      <c r="BL1006" s="7" t="s">
        <v>102</v>
      </c>
      <c r="BM1006" s="7" t="s">
        <v>103</v>
      </c>
      <c r="BN1006" s="295" t="s">
        <v>656</v>
      </c>
      <c r="BO1006" s="106"/>
      <c r="BP1006" s="4" t="s">
        <v>109</v>
      </c>
      <c r="BQ1006" s="111"/>
    </row>
    <row r="1007" spans="53:69">
      <c r="BA1007" s="90" t="str">
        <f t="shared" si="0"/>
        <v>E036</v>
      </c>
      <c r="BB1007" s="115" t="s">
        <v>657</v>
      </c>
      <c r="BC1007" s="559"/>
      <c r="BD1007" s="560"/>
      <c r="BE1007" s="114" t="s">
        <v>658</v>
      </c>
      <c r="BF1007" s="295"/>
      <c r="BG1007" s="8"/>
      <c r="BH1007" s="7" t="s">
        <v>107</v>
      </c>
      <c r="BI1007" s="7" t="s">
        <v>105</v>
      </c>
      <c r="BJ1007" s="100" t="s">
        <v>659</v>
      </c>
      <c r="BL1007" s="7" t="s">
        <v>106</v>
      </c>
      <c r="BM1007" s="7" t="s">
        <v>14</v>
      </c>
      <c r="BN1007" s="295" t="s">
        <v>660</v>
      </c>
      <c r="BO1007" s="105"/>
      <c r="BP1007" s="4" t="s">
        <v>301</v>
      </c>
      <c r="BQ1007" s="111"/>
    </row>
    <row r="1008" spans="53:69" ht="15.75">
      <c r="BA1008" s="90" t="str">
        <f t="shared" si="0"/>
        <v>F037</v>
      </c>
      <c r="BB1008" s="115" t="s">
        <v>661</v>
      </c>
      <c r="BC1008" s="559"/>
      <c r="BD1008" s="560"/>
      <c r="BE1008" s="116" t="s">
        <v>662</v>
      </c>
      <c r="BF1008" s="295"/>
      <c r="BG1008" s="8"/>
      <c r="BH1008" s="7" t="s">
        <v>113</v>
      </c>
      <c r="BI1008" s="7" t="s">
        <v>108</v>
      </c>
      <c r="BJ1008" s="100" t="s">
        <v>110</v>
      </c>
      <c r="BL1008" s="7" t="s">
        <v>111</v>
      </c>
      <c r="BM1008" s="7" t="s">
        <v>112</v>
      </c>
      <c r="BN1008" s="295" t="s">
        <v>663</v>
      </c>
      <c r="BO1008" s="106"/>
      <c r="BP1008" s="4" t="s">
        <v>309</v>
      </c>
      <c r="BQ1008" s="111"/>
    </row>
    <row r="1009" spans="53:69" ht="15.75">
      <c r="BA1009" s="90" t="str">
        <f t="shared" si="0"/>
        <v>PA17</v>
      </c>
      <c r="BB1009" s="117" t="s">
        <v>275</v>
      </c>
      <c r="BC1009" s="559"/>
      <c r="BD1009" s="560"/>
      <c r="BE1009" s="112" t="s">
        <v>664</v>
      </c>
      <c r="BF1009" s="295"/>
      <c r="BG1009" s="8"/>
      <c r="BH1009" s="7" t="s">
        <v>118</v>
      </c>
      <c r="BI1009" s="7" t="s">
        <v>114</v>
      </c>
      <c r="BJ1009" s="100" t="s">
        <v>665</v>
      </c>
      <c r="BL1009" s="7" t="s">
        <v>116</v>
      </c>
      <c r="BM1009" s="7" t="s">
        <v>117</v>
      </c>
      <c r="BN1009" s="295" t="s">
        <v>666</v>
      </c>
      <c r="BO1009" s="106"/>
      <c r="BP1009" s="4" t="s">
        <v>8</v>
      </c>
      <c r="BQ1009" s="111"/>
    </row>
    <row r="1010" spans="53:69" ht="15.75">
      <c r="BA1010" s="90" t="str">
        <f t="shared" si="0"/>
        <v>P123</v>
      </c>
      <c r="BB1010" s="1" t="s">
        <v>289</v>
      </c>
      <c r="BC1010" s="559"/>
      <c r="BD1010" s="560"/>
      <c r="BE1010" s="112" t="s">
        <v>667</v>
      </c>
      <c r="BF1010" s="295"/>
      <c r="BG1010" s="8"/>
      <c r="BH1010" s="7" t="s">
        <v>123</v>
      </c>
      <c r="BI1010" s="7" t="s">
        <v>119</v>
      </c>
      <c r="BJ1010" s="100" t="s">
        <v>125</v>
      </c>
      <c r="BL1010" s="7" t="s">
        <v>121</v>
      </c>
      <c r="BM1010" s="7" t="s">
        <v>122</v>
      </c>
      <c r="BN1010" s="295" t="s">
        <v>668</v>
      </c>
      <c r="BO1010" s="106"/>
      <c r="BP1010" s="4" t="s">
        <v>130</v>
      </c>
      <c r="BQ1010" s="118"/>
    </row>
    <row r="1011" spans="53:69" ht="15.75">
      <c r="BA1011" s="90" t="str">
        <f t="shared" si="0"/>
        <v>E043</v>
      </c>
      <c r="BB1011" s="119" t="s">
        <v>669</v>
      </c>
      <c r="BC1011" s="559"/>
      <c r="BD1011" s="560"/>
      <c r="BE1011" s="112" t="s">
        <v>670</v>
      </c>
      <c r="BF1011" s="295"/>
      <c r="BG1011" s="8"/>
      <c r="BH1011" s="7" t="s">
        <v>128</v>
      </c>
      <c r="BI1011" s="7" t="s">
        <v>124</v>
      </c>
      <c r="BJ1011" s="100" t="s">
        <v>120</v>
      </c>
      <c r="BL1011" s="7" t="s">
        <v>126</v>
      </c>
      <c r="BM1011" s="7" t="s">
        <v>127</v>
      </c>
      <c r="BN1011" s="295" t="s">
        <v>671</v>
      </c>
      <c r="BO1011" s="120"/>
      <c r="BP1011" s="111"/>
      <c r="BQ1011" s="118"/>
    </row>
    <row r="1012" spans="53:69" ht="31.5">
      <c r="BA1012" s="90" t="str">
        <f t="shared" si="0"/>
        <v>E044</v>
      </c>
      <c r="BB1012" s="119" t="s">
        <v>672</v>
      </c>
      <c r="BC1012" s="559"/>
      <c r="BD1012" s="560"/>
      <c r="BE1012" s="112" t="s">
        <v>673</v>
      </c>
      <c r="BF1012" s="295"/>
      <c r="BG1012" s="8"/>
      <c r="BH1012" s="7" t="s">
        <v>135</v>
      </c>
      <c r="BI1012" s="7" t="s">
        <v>129</v>
      </c>
      <c r="BJ1012" s="100" t="s">
        <v>131</v>
      </c>
      <c r="BL1012" s="7" t="s">
        <v>133</v>
      </c>
      <c r="BM1012" s="7" t="s">
        <v>134</v>
      </c>
      <c r="BN1012" s="295" t="s">
        <v>674</v>
      </c>
      <c r="BO1012" s="101"/>
      <c r="BP1012" s="121"/>
      <c r="BQ1012" s="122"/>
    </row>
    <row r="1013" spans="53:69" ht="15.75">
      <c r="BA1013" s="90" t="str">
        <f t="shared" si="0"/>
        <v>E045</v>
      </c>
      <c r="BB1013" s="119" t="s">
        <v>675</v>
      </c>
      <c r="BC1013" s="559"/>
      <c r="BD1013" s="560"/>
      <c r="BE1013" s="112" t="s">
        <v>676</v>
      </c>
      <c r="BF1013" s="295"/>
      <c r="BG1013" s="8"/>
      <c r="BH1013" s="7" t="s">
        <v>139</v>
      </c>
      <c r="BI1013" s="7" t="s">
        <v>136</v>
      </c>
      <c r="BJ1013" s="100" t="s">
        <v>141</v>
      </c>
      <c r="BL1013" s="7" t="s">
        <v>137</v>
      </c>
      <c r="BM1013" s="7" t="s">
        <v>138</v>
      </c>
      <c r="BN1013" s="295" t="s">
        <v>677</v>
      </c>
      <c r="BO1013" s="106"/>
      <c r="BP1013" s="123"/>
      <c r="BQ1013" s="122"/>
    </row>
    <row r="1014" spans="53:69" ht="31.5">
      <c r="BA1014" s="90" t="str">
        <f t="shared" si="0"/>
        <v>PA07</v>
      </c>
      <c r="BB1014" s="1" t="s">
        <v>302</v>
      </c>
      <c r="BC1014" s="559"/>
      <c r="BD1014" s="560"/>
      <c r="BE1014" s="112" t="s">
        <v>678</v>
      </c>
      <c r="BF1014" s="295"/>
      <c r="BG1014" s="8"/>
      <c r="BH1014" s="7" t="s">
        <v>144</v>
      </c>
      <c r="BI1014" s="7" t="s">
        <v>140</v>
      </c>
      <c r="BJ1014" s="100" t="s">
        <v>409</v>
      </c>
      <c r="BL1014" s="7" t="s">
        <v>142</v>
      </c>
      <c r="BM1014" s="7" t="s">
        <v>143</v>
      </c>
      <c r="BN1014" s="295" t="s">
        <v>679</v>
      </c>
      <c r="BO1014" s="101"/>
      <c r="BP1014" s="124"/>
      <c r="BQ1014" s="122"/>
    </row>
    <row r="1015" spans="53:69" ht="15.75">
      <c r="BA1015" s="90" t="str">
        <f t="shared" si="0"/>
        <v>E061</v>
      </c>
      <c r="BB1015" s="125" t="s">
        <v>158</v>
      </c>
      <c r="BC1015" s="126" t="s">
        <v>680</v>
      </c>
      <c r="BD1015" s="127" t="s">
        <v>627</v>
      </c>
      <c r="BE1015" s="128" t="s">
        <v>681</v>
      </c>
      <c r="BF1015" s="115" t="s">
        <v>682</v>
      </c>
      <c r="BG1015" s="129"/>
      <c r="BH1015" s="10" t="s">
        <v>150</v>
      </c>
      <c r="BI1015" s="7" t="s">
        <v>145</v>
      </c>
      <c r="BJ1015" s="100" t="s">
        <v>146</v>
      </c>
      <c r="BL1015" s="7" t="s">
        <v>148</v>
      </c>
      <c r="BM1015" s="7" t="s">
        <v>149</v>
      </c>
      <c r="BN1015" s="295" t="s">
        <v>683</v>
      </c>
      <c r="BO1015" s="106"/>
      <c r="BP1015" s="102"/>
      <c r="BQ1015" s="121"/>
    </row>
    <row r="1016" spans="53:69" ht="15.75">
      <c r="BA1016" s="90" t="str">
        <f t="shared" si="0"/>
        <v>E062</v>
      </c>
      <c r="BB1016" s="125" t="s">
        <v>164</v>
      </c>
      <c r="BC1016" s="126" t="s">
        <v>560</v>
      </c>
      <c r="BD1016" s="127" t="s">
        <v>561</v>
      </c>
      <c r="BE1016" s="128" t="s">
        <v>681</v>
      </c>
      <c r="BF1016" s="115" t="s">
        <v>682</v>
      </c>
      <c r="BG1016" s="129"/>
      <c r="BH1016" s="7" t="s">
        <v>155</v>
      </c>
      <c r="BI1016" s="7" t="s">
        <v>151</v>
      </c>
      <c r="BJ1016" s="100" t="s">
        <v>152</v>
      </c>
      <c r="BL1016" s="7" t="s">
        <v>153</v>
      </c>
      <c r="BM1016" s="7" t="s">
        <v>154</v>
      </c>
      <c r="BN1016" s="295" t="s">
        <v>684</v>
      </c>
      <c r="BO1016" s="130"/>
      <c r="BP1016" s="121"/>
      <c r="BQ1016" s="121"/>
    </row>
    <row r="1017" spans="53:69" ht="15.75">
      <c r="BA1017" s="90" t="str">
        <f t="shared" si="0"/>
        <v>E063</v>
      </c>
      <c r="BB1017" s="125" t="s">
        <v>169</v>
      </c>
      <c r="BC1017" s="126" t="s">
        <v>685</v>
      </c>
      <c r="BD1017" s="127" t="s">
        <v>210</v>
      </c>
      <c r="BE1017" s="128" t="s">
        <v>681</v>
      </c>
      <c r="BF1017" s="115" t="s">
        <v>682</v>
      </c>
      <c r="BG1017" s="129"/>
      <c r="BH1017" s="7" t="s">
        <v>161</v>
      </c>
      <c r="BI1017" s="7" t="s">
        <v>156</v>
      </c>
      <c r="BJ1017" s="100" t="s">
        <v>157</v>
      </c>
      <c r="BL1017" s="7" t="s">
        <v>159</v>
      </c>
      <c r="BM1017" s="7" t="s">
        <v>160</v>
      </c>
      <c r="BN1017" s="295" t="s">
        <v>686</v>
      </c>
      <c r="BO1017" s="131"/>
      <c r="BP1017" s="124"/>
      <c r="BQ1017" s="123"/>
    </row>
    <row r="1018" spans="53:69" ht="15.75">
      <c r="BA1018" s="90" t="str">
        <f t="shared" si="0"/>
        <v>E064</v>
      </c>
      <c r="BB1018" s="125" t="s">
        <v>174</v>
      </c>
      <c r="BC1018" s="126" t="s">
        <v>687</v>
      </c>
      <c r="BD1018" s="127" t="s">
        <v>82</v>
      </c>
      <c r="BE1018" s="128" t="s">
        <v>681</v>
      </c>
      <c r="BF1018" s="115" t="s">
        <v>682</v>
      </c>
      <c r="BG1018" s="129"/>
      <c r="BH1018" s="7" t="s">
        <v>167</v>
      </c>
      <c r="BI1018" s="7" t="s">
        <v>162</v>
      </c>
      <c r="BJ1018" s="132" t="s">
        <v>163</v>
      </c>
      <c r="BL1018" s="7" t="s">
        <v>165</v>
      </c>
      <c r="BM1018" s="7" t="s">
        <v>166</v>
      </c>
      <c r="BN1018" s="295" t="s">
        <v>688</v>
      </c>
      <c r="BO1018" s="133"/>
      <c r="BP1018" s="118"/>
      <c r="BQ1018" s="123"/>
    </row>
    <row r="1019" spans="53:69" ht="30">
      <c r="BA1019" s="90" t="str">
        <f t="shared" si="0"/>
        <v>E065</v>
      </c>
      <c r="BB1019" s="125" t="s">
        <v>179</v>
      </c>
      <c r="BC1019" s="126" t="s">
        <v>689</v>
      </c>
      <c r="BD1019" s="127" t="s">
        <v>220</v>
      </c>
      <c r="BE1019" s="128" t="s">
        <v>681</v>
      </c>
      <c r="BF1019" s="115" t="s">
        <v>682</v>
      </c>
      <c r="BG1019" s="129"/>
      <c r="BH1019" s="10" t="s">
        <v>172</v>
      </c>
      <c r="BI1019" s="7" t="s">
        <v>168</v>
      </c>
      <c r="BJ1019" s="134" t="s">
        <v>690</v>
      </c>
      <c r="BL1019" s="7" t="s">
        <v>170</v>
      </c>
      <c r="BM1019" s="7" t="s">
        <v>171</v>
      </c>
      <c r="BN1019" s="295" t="s">
        <v>691</v>
      </c>
      <c r="BO1019" s="130"/>
      <c r="BP1019" s="135"/>
      <c r="BQ1019" s="121"/>
    </row>
    <row r="1020" spans="53:69" ht="15.75">
      <c r="BA1020" s="90" t="str">
        <f t="shared" si="0"/>
        <v>E066</v>
      </c>
      <c r="BB1020" s="125" t="s">
        <v>184</v>
      </c>
      <c r="BC1020" s="126" t="s">
        <v>692</v>
      </c>
      <c r="BD1020" s="127" t="s">
        <v>693</v>
      </c>
      <c r="BE1020" s="128" t="s">
        <v>681</v>
      </c>
      <c r="BF1020" s="115" t="s">
        <v>682</v>
      </c>
      <c r="BG1020" s="129"/>
      <c r="BH1020" s="7" t="s">
        <v>177</v>
      </c>
      <c r="BI1020" s="7" t="s">
        <v>173</v>
      </c>
      <c r="BL1020" s="7" t="s">
        <v>175</v>
      </c>
      <c r="BM1020" s="7" t="s">
        <v>176</v>
      </c>
      <c r="BN1020" s="295" t="s">
        <v>694</v>
      </c>
      <c r="BO1020" s="136"/>
      <c r="BP1020" s="107"/>
      <c r="BQ1020" s="121"/>
    </row>
    <row r="1021" spans="53:69" ht="15.75">
      <c r="BA1021" s="90" t="str">
        <f t="shared" si="0"/>
        <v>E067</v>
      </c>
      <c r="BB1021" s="125" t="s">
        <v>189</v>
      </c>
      <c r="BC1021" s="137" t="s">
        <v>695</v>
      </c>
      <c r="BD1021" s="127" t="s">
        <v>229</v>
      </c>
      <c r="BE1021" s="128" t="s">
        <v>681</v>
      </c>
      <c r="BF1021" s="115" t="s">
        <v>682</v>
      </c>
      <c r="BG1021" s="129"/>
      <c r="BH1021" s="7" t="s">
        <v>182</v>
      </c>
      <c r="BI1021" s="7" t="s">
        <v>178</v>
      </c>
      <c r="BL1021" s="7" t="s">
        <v>180</v>
      </c>
      <c r="BM1021" s="7" t="s">
        <v>181</v>
      </c>
      <c r="BN1021" s="295" t="s">
        <v>696</v>
      </c>
      <c r="BO1021" s="106"/>
      <c r="BP1021" s="138"/>
      <c r="BQ1021" s="123"/>
    </row>
    <row r="1022" spans="53:69" ht="15.75">
      <c r="BA1022" s="90" t="str">
        <f t="shared" si="0"/>
        <v>E071</v>
      </c>
      <c r="BB1022" s="125" t="s">
        <v>194</v>
      </c>
      <c r="BC1022" s="137" t="s">
        <v>697</v>
      </c>
      <c r="BD1022" s="127" t="s">
        <v>235</v>
      </c>
      <c r="BE1022" s="128" t="s">
        <v>681</v>
      </c>
      <c r="BF1022" s="115" t="s">
        <v>682</v>
      </c>
      <c r="BG1022" s="129"/>
      <c r="BH1022" s="7" t="s">
        <v>187</v>
      </c>
      <c r="BI1022" s="7" t="s">
        <v>183</v>
      </c>
      <c r="BL1022" s="7" t="s">
        <v>185</v>
      </c>
      <c r="BM1022" s="7" t="s">
        <v>186</v>
      </c>
      <c r="BN1022" s="295" t="s">
        <v>698</v>
      </c>
      <c r="BO1022" s="139"/>
      <c r="BP1022" s="138"/>
      <c r="BQ1022" s="123"/>
    </row>
    <row r="1023" spans="53:69" ht="15.75">
      <c r="BA1023" s="90" t="str">
        <f t="shared" si="0"/>
        <v>E072</v>
      </c>
      <c r="BB1023" s="125" t="s">
        <v>200</v>
      </c>
      <c r="BC1023" s="137" t="s">
        <v>699</v>
      </c>
      <c r="BD1023" s="127" t="s">
        <v>700</v>
      </c>
      <c r="BE1023" s="128" t="s">
        <v>681</v>
      </c>
      <c r="BF1023" s="115" t="s">
        <v>682</v>
      </c>
      <c r="BG1023" s="129"/>
      <c r="BH1023" s="7" t="s">
        <v>192</v>
      </c>
      <c r="BI1023" s="7" t="s">
        <v>188</v>
      </c>
      <c r="BL1023" s="7" t="s">
        <v>190</v>
      </c>
      <c r="BM1023" s="7" t="s">
        <v>191</v>
      </c>
      <c r="BN1023" s="295" t="s">
        <v>701</v>
      </c>
      <c r="BO1023" s="140"/>
      <c r="BP1023" s="141"/>
      <c r="BQ1023" s="121"/>
    </row>
    <row r="1024" spans="53:69" ht="15.75">
      <c r="BA1024" s="90" t="str">
        <f t="shared" si="0"/>
        <v>E073</v>
      </c>
      <c r="BB1024" s="125" t="s">
        <v>205</v>
      </c>
      <c r="BC1024" s="137" t="s">
        <v>702</v>
      </c>
      <c r="BD1024" s="127" t="s">
        <v>246</v>
      </c>
      <c r="BE1024" s="128" t="s">
        <v>681</v>
      </c>
      <c r="BF1024" s="115" t="s">
        <v>682</v>
      </c>
      <c r="BG1024" s="129"/>
      <c r="BH1024" s="7" t="s">
        <v>197</v>
      </c>
      <c r="BI1024" s="7" t="s">
        <v>193</v>
      </c>
      <c r="BL1024" s="7" t="s">
        <v>195</v>
      </c>
      <c r="BM1024" s="7" t="s">
        <v>196</v>
      </c>
      <c r="BN1024" s="295" t="s">
        <v>703</v>
      </c>
      <c r="BO1024" s="139"/>
      <c r="BP1024" s="141"/>
      <c r="BQ1024" s="121"/>
    </row>
    <row r="1025" spans="53:69" ht="15.75">
      <c r="BA1025" s="90" t="str">
        <f t="shared" si="0"/>
        <v>E082</v>
      </c>
      <c r="BB1025" s="142" t="s">
        <v>392</v>
      </c>
      <c r="BC1025" s="137" t="s">
        <v>704</v>
      </c>
      <c r="BD1025" s="127" t="s">
        <v>250</v>
      </c>
      <c r="BE1025" s="128" t="s">
        <v>681</v>
      </c>
      <c r="BF1025" s="115" t="s">
        <v>682</v>
      </c>
      <c r="BG1025" s="129"/>
      <c r="BH1025" s="7" t="s">
        <v>203</v>
      </c>
      <c r="BI1025" s="7" t="s">
        <v>198</v>
      </c>
      <c r="BL1025" s="7" t="s">
        <v>201</v>
      </c>
      <c r="BM1025" s="7" t="s">
        <v>202</v>
      </c>
      <c r="BN1025" s="295" t="s">
        <v>705</v>
      </c>
      <c r="BO1025" s="130"/>
      <c r="BP1025" s="141"/>
      <c r="BQ1025" s="124"/>
    </row>
    <row r="1026" spans="53:69" ht="15.75">
      <c r="BA1026" s="90" t="str">
        <f t="shared" si="0"/>
        <v>E083</v>
      </c>
      <c r="BB1026" s="143" t="s">
        <v>221</v>
      </c>
      <c r="BC1026" s="137" t="s">
        <v>706</v>
      </c>
      <c r="BD1026" s="127" t="s">
        <v>707</v>
      </c>
      <c r="BE1026" s="128" t="s">
        <v>681</v>
      </c>
      <c r="BF1026" s="115" t="s">
        <v>682</v>
      </c>
      <c r="BG1026" s="129"/>
      <c r="BH1026" s="7" t="s">
        <v>208</v>
      </c>
      <c r="BI1026" s="7" t="s">
        <v>204</v>
      </c>
      <c r="BL1026" s="7" t="s">
        <v>206</v>
      </c>
      <c r="BM1026" s="7" t="s">
        <v>207</v>
      </c>
      <c r="BN1026" s="295" t="s">
        <v>708</v>
      </c>
      <c r="BO1026" s="130"/>
      <c r="BP1026" s="141"/>
      <c r="BQ1026" s="124"/>
    </row>
    <row r="1027" spans="53:69" ht="30">
      <c r="BA1027" s="90" t="str">
        <f t="shared" si="0"/>
        <v>E085</v>
      </c>
      <c r="BB1027" s="143" t="s">
        <v>709</v>
      </c>
      <c r="BC1027" s="137" t="s">
        <v>710</v>
      </c>
      <c r="BD1027" s="127" t="s">
        <v>125</v>
      </c>
      <c r="BE1027" s="128" t="s">
        <v>681</v>
      </c>
      <c r="BF1027" s="115" t="s">
        <v>682</v>
      </c>
      <c r="BG1027" s="129"/>
      <c r="BH1027" s="7" t="s">
        <v>214</v>
      </c>
      <c r="BI1027" s="7" t="s">
        <v>209</v>
      </c>
      <c r="BL1027" s="7" t="s">
        <v>212</v>
      </c>
      <c r="BM1027" s="7" t="s">
        <v>213</v>
      </c>
      <c r="BN1027" s="295" t="s">
        <v>711</v>
      </c>
      <c r="BO1027" s="130"/>
      <c r="BP1027" s="141"/>
      <c r="BQ1027" s="118"/>
    </row>
    <row r="1028" spans="53:69" ht="15.75">
      <c r="BA1028" s="90" t="str">
        <f t="shared" si="0"/>
        <v>E091</v>
      </c>
      <c r="BB1028" s="143" t="s">
        <v>358</v>
      </c>
      <c r="BC1028" s="137" t="s">
        <v>712</v>
      </c>
      <c r="BD1028" s="127" t="s">
        <v>261</v>
      </c>
      <c r="BE1028" s="128" t="s">
        <v>681</v>
      </c>
      <c r="BF1028" s="115" t="s">
        <v>682</v>
      </c>
      <c r="BG1028" s="129"/>
      <c r="BH1028" s="7" t="s">
        <v>217</v>
      </c>
      <c r="BI1028" s="7" t="s">
        <v>215</v>
      </c>
      <c r="BL1028" s="7" t="s">
        <v>5</v>
      </c>
      <c r="BM1028" s="7" t="s">
        <v>216</v>
      </c>
      <c r="BN1028" s="295" t="s">
        <v>713</v>
      </c>
      <c r="BO1028" s="131"/>
      <c r="BP1028" s="141"/>
      <c r="BQ1028" s="118"/>
    </row>
    <row r="1029" spans="53:69" ht="15.75">
      <c r="BA1029" s="90" t="str">
        <f t="shared" si="0"/>
        <v>E092</v>
      </c>
      <c r="BB1029" s="143" t="s">
        <v>242</v>
      </c>
      <c r="BC1029" s="137" t="s">
        <v>714</v>
      </c>
      <c r="BD1029" s="127" t="s">
        <v>715</v>
      </c>
      <c r="BE1029" s="128" t="s">
        <v>681</v>
      </c>
      <c r="BF1029" s="115" t="s">
        <v>682</v>
      </c>
      <c r="BG1029" s="129"/>
      <c r="BH1029" s="7" t="s">
        <v>223</v>
      </c>
      <c r="BI1029" s="7" t="s">
        <v>218</v>
      </c>
      <c r="BM1029" s="7" t="s">
        <v>222</v>
      </c>
      <c r="BN1029" s="295" t="s">
        <v>716</v>
      </c>
      <c r="BO1029" s="130"/>
      <c r="BP1029" s="138"/>
      <c r="BQ1029" s="135"/>
    </row>
    <row r="1030" spans="53:69" ht="15.75">
      <c r="BA1030" s="90" t="str">
        <f t="shared" si="0"/>
        <v>E101</v>
      </c>
      <c r="BB1030" s="142" t="s">
        <v>394</v>
      </c>
      <c r="BC1030" s="137" t="s">
        <v>717</v>
      </c>
      <c r="BD1030" s="127" t="s">
        <v>269</v>
      </c>
      <c r="BE1030" s="128" t="s">
        <v>681</v>
      </c>
      <c r="BF1030" s="115" t="s">
        <v>682</v>
      </c>
      <c r="BG1030" s="129"/>
      <c r="BH1030" s="7" t="s">
        <v>227</v>
      </c>
      <c r="BI1030" s="7" t="s">
        <v>224</v>
      </c>
      <c r="BM1030" s="7" t="s">
        <v>226</v>
      </c>
      <c r="BN1030" s="295" t="s">
        <v>718</v>
      </c>
      <c r="BO1030" s="130"/>
      <c r="BP1030" s="138"/>
      <c r="BQ1030" s="135"/>
    </row>
    <row r="1031" spans="53:69" ht="15.75">
      <c r="BA1031" s="90" t="str">
        <f t="shared" si="0"/>
        <v>E102</v>
      </c>
      <c r="BB1031" s="142" t="s">
        <v>396</v>
      </c>
      <c r="BC1031" s="137" t="s">
        <v>719</v>
      </c>
      <c r="BD1031" s="127" t="s">
        <v>274</v>
      </c>
      <c r="BE1031" s="128" t="s">
        <v>681</v>
      </c>
      <c r="BF1031" s="115" t="s">
        <v>682</v>
      </c>
      <c r="BG1031" s="129"/>
      <c r="BH1031" s="7" t="s">
        <v>232</v>
      </c>
      <c r="BI1031" s="7" t="s">
        <v>228</v>
      </c>
      <c r="BM1031" s="7" t="s">
        <v>231</v>
      </c>
      <c r="BN1031" s="295" t="s">
        <v>720</v>
      </c>
      <c r="BO1031" s="106"/>
      <c r="BP1031" s="138"/>
      <c r="BQ1031" s="135"/>
    </row>
    <row r="1032" spans="53:69" ht="15.75">
      <c r="BA1032" s="90" t="str">
        <f t="shared" si="0"/>
        <v>E103</v>
      </c>
      <c r="BB1032" s="144" t="s">
        <v>257</v>
      </c>
      <c r="BC1032" s="137" t="s">
        <v>721</v>
      </c>
      <c r="BD1032" s="127" t="s">
        <v>722</v>
      </c>
      <c r="BE1032" s="128" t="s">
        <v>681</v>
      </c>
      <c r="BF1032" s="115" t="s">
        <v>682</v>
      </c>
      <c r="BG1032" s="129"/>
      <c r="BH1032" s="10" t="s">
        <v>238</v>
      </c>
      <c r="BI1032" s="7" t="s">
        <v>233</v>
      </c>
      <c r="BM1032" s="7" t="s">
        <v>237</v>
      </c>
      <c r="BN1032" s="295" t="s">
        <v>723</v>
      </c>
      <c r="BO1032" s="120"/>
      <c r="BP1032" s="138"/>
      <c r="BQ1032" s="107"/>
    </row>
    <row r="1033" spans="53:69" ht="15.75">
      <c r="BA1033" s="90" t="str">
        <f t="shared" si="0"/>
        <v>E104</v>
      </c>
      <c r="BB1033" s="261" t="s">
        <v>398</v>
      </c>
      <c r="BC1033" s="137" t="s">
        <v>724</v>
      </c>
      <c r="BD1033" s="127" t="s">
        <v>725</v>
      </c>
      <c r="BE1033" s="128" t="s">
        <v>681</v>
      </c>
      <c r="BF1033" s="115" t="s">
        <v>682</v>
      </c>
      <c r="BG1033" s="129"/>
      <c r="BH1033" s="7" t="s">
        <v>244</v>
      </c>
      <c r="BI1033" s="7" t="s">
        <v>239</v>
      </c>
      <c r="BM1033" s="7" t="s">
        <v>243</v>
      </c>
      <c r="BN1033" s="295" t="s">
        <v>723</v>
      </c>
      <c r="BO1033" s="133"/>
      <c r="BP1033" s="138"/>
      <c r="BQ1033" s="107"/>
    </row>
    <row r="1034" spans="53:69" ht="15.75">
      <c r="BA1034" s="90" t="str">
        <f t="shared" si="0"/>
        <v>E105</v>
      </c>
      <c r="BB1034" s="144" t="s">
        <v>265</v>
      </c>
      <c r="BC1034" s="137" t="s">
        <v>726</v>
      </c>
      <c r="BD1034" s="127" t="s">
        <v>727</v>
      </c>
      <c r="BE1034" s="128" t="s">
        <v>681</v>
      </c>
      <c r="BF1034" s="115" t="s">
        <v>682</v>
      </c>
      <c r="BG1034" s="129"/>
      <c r="BH1034" s="7" t="s">
        <v>248</v>
      </c>
      <c r="BI1034" s="7" t="s">
        <v>245</v>
      </c>
      <c r="BM1034" s="7" t="s">
        <v>247</v>
      </c>
      <c r="BN1034" s="295" t="s">
        <v>728</v>
      </c>
      <c r="BO1034" s="130"/>
      <c r="BP1034" s="141"/>
      <c r="BQ1034" s="123"/>
    </row>
    <row r="1035" spans="53:69" ht="30">
      <c r="BA1035" s="90" t="str">
        <f t="shared" si="0"/>
        <v>E112</v>
      </c>
      <c r="BB1035" s="145" t="s">
        <v>236</v>
      </c>
      <c r="BC1035" s="137" t="s">
        <v>729</v>
      </c>
      <c r="BD1035" s="127" t="s">
        <v>730</v>
      </c>
      <c r="BE1035" s="146" t="s">
        <v>731</v>
      </c>
      <c r="BF1035" s="295"/>
      <c r="BG1035" s="8"/>
      <c r="BH1035" s="7" t="s">
        <v>252</v>
      </c>
      <c r="BI1035" s="7" t="s">
        <v>249</v>
      </c>
      <c r="BM1035" s="7" t="s">
        <v>251</v>
      </c>
      <c r="BN1035" s="295" t="s">
        <v>732</v>
      </c>
      <c r="BO1035" s="130"/>
      <c r="BP1035" s="141"/>
      <c r="BQ1035" s="123"/>
    </row>
    <row r="1036" spans="53:69" ht="30">
      <c r="BA1036" s="90" t="str">
        <f t="shared" si="0"/>
        <v>E122</v>
      </c>
      <c r="BB1036" s="147" t="s">
        <v>286</v>
      </c>
      <c r="BC1036" s="137" t="s">
        <v>733</v>
      </c>
      <c r="BD1036" s="127" t="s">
        <v>734</v>
      </c>
      <c r="BE1036" s="148" t="s">
        <v>735</v>
      </c>
      <c r="BF1036" s="295"/>
      <c r="BG1036" s="8"/>
      <c r="BH1036" s="7" t="s">
        <v>259</v>
      </c>
      <c r="BI1036" s="7" t="s">
        <v>253</v>
      </c>
      <c r="BM1036" s="7" t="s">
        <v>258</v>
      </c>
      <c r="BN1036" s="295" t="s">
        <v>736</v>
      </c>
      <c r="BO1036" s="149"/>
      <c r="BP1036" s="141"/>
      <c r="BQ1036" s="118"/>
    </row>
    <row r="1037" spans="53:69">
      <c r="BA1037" s="90" t="str">
        <f t="shared" si="0"/>
        <v>E124</v>
      </c>
      <c r="BB1037" s="147" t="s">
        <v>737</v>
      </c>
      <c r="BC1037" s="137" t="s">
        <v>738</v>
      </c>
      <c r="BD1037" s="127" t="s">
        <v>739</v>
      </c>
      <c r="BE1037" s="146" t="s">
        <v>740</v>
      </c>
      <c r="BF1037" s="295"/>
      <c r="BG1037" s="8"/>
      <c r="BH1037" s="7" t="s">
        <v>263</v>
      </c>
      <c r="BI1037" s="7" t="s">
        <v>260</v>
      </c>
      <c r="BM1037" s="7" t="s">
        <v>262</v>
      </c>
      <c r="BN1037" s="295" t="s">
        <v>741</v>
      </c>
      <c r="BO1037" s="149"/>
      <c r="BP1037" s="141"/>
      <c r="BQ1037" s="118"/>
    </row>
    <row r="1038" spans="53:69" ht="15.75">
      <c r="BA1038" s="90" t="str">
        <f t="shared" si="0"/>
        <v>F081</v>
      </c>
      <c r="BB1038" s="150" t="s">
        <v>211</v>
      </c>
      <c r="BC1038" s="137" t="s">
        <v>742</v>
      </c>
      <c r="BD1038" s="127" t="s">
        <v>743</v>
      </c>
      <c r="BE1038" s="128" t="s">
        <v>744</v>
      </c>
      <c r="BF1038" s="295"/>
      <c r="BG1038" s="8"/>
      <c r="BH1038" s="7" t="s">
        <v>267</v>
      </c>
      <c r="BI1038" s="7" t="s">
        <v>264</v>
      </c>
      <c r="BM1038" s="7" t="s">
        <v>266</v>
      </c>
      <c r="BN1038" s="295" t="s">
        <v>745</v>
      </c>
      <c r="BO1038" s="130"/>
      <c r="BP1038" s="141"/>
      <c r="BQ1038" s="111"/>
    </row>
    <row r="1039" spans="53:69">
      <c r="BA1039" s="90" t="str">
        <f t="shared" si="0"/>
        <v>F084</v>
      </c>
      <c r="BB1039" s="150" t="s">
        <v>225</v>
      </c>
      <c r="BC1039" s="137" t="s">
        <v>746</v>
      </c>
      <c r="BD1039" s="151" t="s">
        <v>747</v>
      </c>
      <c r="BE1039" s="104" t="s">
        <v>748</v>
      </c>
      <c r="BF1039" s="295"/>
      <c r="BG1039" s="8"/>
      <c r="BH1039" s="7" t="s">
        <v>272</v>
      </c>
      <c r="BI1039" s="7" t="s">
        <v>268</v>
      </c>
      <c r="BM1039" s="7" t="s">
        <v>271</v>
      </c>
      <c r="BN1039" s="295" t="s">
        <v>749</v>
      </c>
      <c r="BO1039" s="149"/>
      <c r="BP1039" s="141"/>
      <c r="BQ1039" s="124"/>
    </row>
    <row r="1040" spans="53:69">
      <c r="BA1040" s="90" t="str">
        <f t="shared" si="0"/>
        <v>G055</v>
      </c>
      <c r="BB1040" s="3" t="s">
        <v>147</v>
      </c>
      <c r="BH1040" s="7" t="s">
        <v>277</v>
      </c>
      <c r="BI1040" s="7" t="s">
        <v>273</v>
      </c>
      <c r="BM1040" s="7" t="s">
        <v>276</v>
      </c>
      <c r="BN1040" s="295" t="s">
        <v>750</v>
      </c>
      <c r="BO1040" s="149"/>
      <c r="BP1040" s="141"/>
      <c r="BQ1040" s="124"/>
    </row>
    <row r="1041" spans="53:69" ht="30">
      <c r="BA1041" s="90" t="str">
        <f t="shared" si="0"/>
        <v>K052</v>
      </c>
      <c r="BB1041" s="2" t="s">
        <v>132</v>
      </c>
      <c r="BH1041" s="7" t="s">
        <v>281</v>
      </c>
      <c r="BI1041" s="7" t="s">
        <v>278</v>
      </c>
      <c r="BM1041" s="7" t="s">
        <v>280</v>
      </c>
      <c r="BN1041" s="295" t="s">
        <v>751</v>
      </c>
      <c r="BO1041" s="152"/>
      <c r="BP1041" s="141"/>
      <c r="BQ1041" s="102"/>
    </row>
    <row r="1042" spans="53:69">
      <c r="BA1042" s="90" t="s">
        <v>752</v>
      </c>
      <c r="BB1042" s="2" t="s">
        <v>753</v>
      </c>
      <c r="BH1042" s="7" t="s">
        <v>284</v>
      </c>
      <c r="BI1042" s="7" t="s">
        <v>5</v>
      </c>
      <c r="BM1042" s="7" t="s">
        <v>283</v>
      </c>
      <c r="BN1042" s="295" t="s">
        <v>751</v>
      </c>
      <c r="BO1042" s="149"/>
      <c r="BP1042" s="141"/>
      <c r="BQ1042" s="102"/>
    </row>
    <row r="1043" spans="53:69">
      <c r="BA1043" s="90" t="str">
        <f t="shared" ref="BA1043:BA1068" si="1">MID(BB1043,1,4)</f>
        <v>N014</v>
      </c>
      <c r="BB1043" s="153" t="s">
        <v>78</v>
      </c>
      <c r="BH1043" s="7" t="s">
        <v>288</v>
      </c>
      <c r="BM1043" s="7" t="s">
        <v>287</v>
      </c>
      <c r="BN1043" s="295" t="s">
        <v>754</v>
      </c>
      <c r="BO1043" s="131"/>
      <c r="BP1043" s="154"/>
      <c r="BQ1043" s="107"/>
    </row>
    <row r="1044" spans="53:69">
      <c r="BA1044" s="90" t="str">
        <f t="shared" si="1"/>
        <v>O121</v>
      </c>
      <c r="BB1044" s="147" t="s">
        <v>282</v>
      </c>
      <c r="BH1044" s="7" t="s">
        <v>291</v>
      </c>
      <c r="BM1044" s="7" t="s">
        <v>290</v>
      </c>
      <c r="BN1044" s="295" t="s">
        <v>755</v>
      </c>
      <c r="BO1044" s="101"/>
      <c r="BP1044" s="154"/>
      <c r="BQ1044" s="107"/>
    </row>
    <row r="1045" spans="53:69">
      <c r="BA1045" s="90" t="str">
        <f t="shared" si="1"/>
        <v>P106</v>
      </c>
      <c r="BB1045" s="155" t="s">
        <v>270</v>
      </c>
      <c r="BH1045" s="7" t="s">
        <v>293</v>
      </c>
      <c r="BM1045" s="7" t="s">
        <v>292</v>
      </c>
      <c r="BN1045" s="295" t="s">
        <v>756</v>
      </c>
      <c r="BO1045" s="101"/>
      <c r="BP1045" s="156"/>
      <c r="BQ1045" s="14"/>
    </row>
    <row r="1046" spans="53:69">
      <c r="BA1046" s="90" t="str">
        <f t="shared" si="1"/>
        <v>P111</v>
      </c>
      <c r="BB1046" s="147" t="s">
        <v>230</v>
      </c>
      <c r="BH1046" s="7" t="s">
        <v>295</v>
      </c>
      <c r="BM1046" s="7" t="s">
        <v>294</v>
      </c>
      <c r="BN1046" s="295" t="s">
        <v>757</v>
      </c>
      <c r="BO1046" s="130"/>
      <c r="BP1046" s="141"/>
      <c r="BQ1046" s="123"/>
    </row>
    <row r="1047" spans="53:69">
      <c r="BA1047" s="90" t="str">
        <f t="shared" si="1"/>
        <v>P123</v>
      </c>
      <c r="BB1047" s="12" t="s">
        <v>289</v>
      </c>
      <c r="BH1047" s="7" t="s">
        <v>297</v>
      </c>
      <c r="BM1047" s="7" t="s">
        <v>296</v>
      </c>
      <c r="BN1047" s="295" t="s">
        <v>758</v>
      </c>
      <c r="BO1047" s="101"/>
      <c r="BP1047" s="138"/>
      <c r="BQ1047" s="123"/>
    </row>
    <row r="1048" spans="53:69">
      <c r="BA1048" s="90" t="str">
        <f t="shared" si="1"/>
        <v>PA01</v>
      </c>
      <c r="BB1048" s="147" t="s">
        <v>380</v>
      </c>
      <c r="BH1048" s="7" t="s">
        <v>300</v>
      </c>
      <c r="BM1048" s="7" t="s">
        <v>299</v>
      </c>
      <c r="BN1048" s="295" t="s">
        <v>759</v>
      </c>
      <c r="BO1048" s="101"/>
      <c r="BP1048" s="138"/>
      <c r="BQ1048" s="123"/>
    </row>
    <row r="1049" spans="53:69">
      <c r="BA1049" s="90" t="str">
        <f t="shared" si="1"/>
        <v>PA02</v>
      </c>
      <c r="BB1049" s="153" t="s">
        <v>7</v>
      </c>
      <c r="BH1049" s="7" t="s">
        <v>305</v>
      </c>
      <c r="BM1049" s="7" t="s">
        <v>304</v>
      </c>
      <c r="BN1049" s="295" t="s">
        <v>760</v>
      </c>
      <c r="BO1049" s="157"/>
      <c r="BP1049" s="138"/>
      <c r="BQ1049" s="123"/>
    </row>
    <row r="1050" spans="53:69">
      <c r="BA1050" s="90" t="str">
        <f t="shared" si="1"/>
        <v>PA03</v>
      </c>
      <c r="BB1050" s="12" t="s">
        <v>298</v>
      </c>
      <c r="BH1050" s="7" t="s">
        <v>308</v>
      </c>
      <c r="BM1050" s="7" t="s">
        <v>307</v>
      </c>
      <c r="BN1050" s="295" t="s">
        <v>761</v>
      </c>
      <c r="BO1050" s="101"/>
      <c r="BP1050" s="138"/>
      <c r="BQ1050" s="123"/>
    </row>
    <row r="1051" spans="53:69">
      <c r="BA1051" s="90" t="str">
        <f t="shared" si="1"/>
        <v>PA04</v>
      </c>
      <c r="BB1051" s="150" t="s">
        <v>303</v>
      </c>
      <c r="BH1051" s="7" t="s">
        <v>312</v>
      </c>
      <c r="BM1051" s="7" t="s">
        <v>311</v>
      </c>
      <c r="BN1051" s="295" t="s">
        <v>762</v>
      </c>
      <c r="BO1051" s="158"/>
      <c r="BP1051" s="141"/>
      <c r="BQ1051" s="121"/>
    </row>
    <row r="1052" spans="53:69">
      <c r="BA1052" s="90" t="str">
        <f t="shared" si="1"/>
        <v>PA05</v>
      </c>
      <c r="BB1052" s="150" t="s">
        <v>306</v>
      </c>
      <c r="BH1052" s="7" t="s">
        <v>314</v>
      </c>
      <c r="BM1052" s="7" t="s">
        <v>313</v>
      </c>
      <c r="BN1052" s="295" t="s">
        <v>763</v>
      </c>
      <c r="BO1052" s="131"/>
      <c r="BP1052" s="141"/>
      <c r="BQ1052" s="123"/>
    </row>
    <row r="1053" spans="53:69">
      <c r="BA1053" s="90" t="str">
        <f t="shared" si="1"/>
        <v>PA06</v>
      </c>
      <c r="BB1053" s="150" t="s">
        <v>310</v>
      </c>
      <c r="BH1053" s="7" t="s">
        <v>317</v>
      </c>
      <c r="BM1053" s="7" t="s">
        <v>316</v>
      </c>
      <c r="BN1053" s="295" t="s">
        <v>764</v>
      </c>
      <c r="BO1053" s="106"/>
      <c r="BP1053" s="141"/>
      <c r="BQ1053" s="124"/>
    </row>
    <row r="1054" spans="53:69">
      <c r="BA1054" s="90" t="str">
        <f t="shared" si="1"/>
        <v>PA07</v>
      </c>
      <c r="BB1054" s="2" t="s">
        <v>302</v>
      </c>
      <c r="BH1054" s="7" t="s">
        <v>319</v>
      </c>
      <c r="BM1054" s="7" t="s">
        <v>318</v>
      </c>
      <c r="BN1054" s="295" t="s">
        <v>765</v>
      </c>
      <c r="BO1054" s="106"/>
      <c r="BP1054" s="141"/>
      <c r="BQ1054" s="124"/>
    </row>
    <row r="1055" spans="53:69">
      <c r="BA1055" s="90" t="str">
        <f t="shared" si="1"/>
        <v>PA08</v>
      </c>
      <c r="BB1055" s="2" t="s">
        <v>315</v>
      </c>
      <c r="BH1055" s="7" t="s">
        <v>322</v>
      </c>
      <c r="BM1055" s="7" t="s">
        <v>321</v>
      </c>
      <c r="BN1055" s="295" t="s">
        <v>766</v>
      </c>
      <c r="BO1055" s="106"/>
      <c r="BP1055" s="141"/>
      <c r="BQ1055" s="121"/>
    </row>
    <row r="1056" spans="53:69">
      <c r="BA1056" s="90" t="str">
        <f t="shared" si="1"/>
        <v>MA10</v>
      </c>
      <c r="BB1056" s="12" t="s">
        <v>320</v>
      </c>
      <c r="BH1056" s="7" t="s">
        <v>325</v>
      </c>
      <c r="BM1056" s="7" t="s">
        <v>324</v>
      </c>
      <c r="BN1056" s="295" t="s">
        <v>767</v>
      </c>
      <c r="BO1056" s="101"/>
      <c r="BP1056" s="141"/>
      <c r="BQ1056" s="121"/>
    </row>
    <row r="1057" spans="53:69">
      <c r="BA1057" s="90" t="str">
        <f t="shared" si="1"/>
        <v>OA11</v>
      </c>
      <c r="BB1057" s="147" t="s">
        <v>323</v>
      </c>
      <c r="BN1057" s="295" t="s">
        <v>768</v>
      </c>
      <c r="BO1057" s="106"/>
      <c r="BP1057" s="141"/>
      <c r="BQ1057" s="121"/>
    </row>
    <row r="1058" spans="53:69">
      <c r="BA1058" s="90" t="str">
        <f t="shared" si="1"/>
        <v>PA09</v>
      </c>
      <c r="BB1058" s="153" t="s">
        <v>255</v>
      </c>
      <c r="BH1058" s="7" t="s">
        <v>327</v>
      </c>
      <c r="BM1058" s="7" t="s">
        <v>326</v>
      </c>
      <c r="BN1058" s="295" t="s">
        <v>769</v>
      </c>
      <c r="BO1058" s="152"/>
      <c r="BP1058" s="141"/>
      <c r="BQ1058" s="123"/>
    </row>
    <row r="1059" spans="53:69">
      <c r="BA1059" s="90" t="str">
        <f t="shared" si="1"/>
        <v>PA14</v>
      </c>
      <c r="BB1059" s="147" t="s">
        <v>241</v>
      </c>
      <c r="BH1059" s="7" t="s">
        <v>330</v>
      </c>
      <c r="BM1059" s="7" t="s">
        <v>329</v>
      </c>
      <c r="BN1059" s="295" t="s">
        <v>770</v>
      </c>
      <c r="BO1059" s="152"/>
      <c r="BP1059" s="141"/>
      <c r="BQ1059" s="121"/>
    </row>
    <row r="1060" spans="53:69">
      <c r="BA1060" s="90" t="str">
        <f t="shared" si="1"/>
        <v>PA15</v>
      </c>
      <c r="BB1060" s="12" t="s">
        <v>328</v>
      </c>
      <c r="BH1060" s="7" t="s">
        <v>333</v>
      </c>
      <c r="BM1060" s="7" t="s">
        <v>332</v>
      </c>
      <c r="BN1060" s="295" t="s">
        <v>771</v>
      </c>
      <c r="BO1060" s="152"/>
      <c r="BP1060" s="141"/>
      <c r="BQ1060" s="121"/>
    </row>
    <row r="1061" spans="53:69">
      <c r="BA1061" s="90" t="str">
        <f t="shared" si="1"/>
        <v>PA16</v>
      </c>
      <c r="BB1061" s="150" t="s">
        <v>331</v>
      </c>
      <c r="BH1061" s="7" t="s">
        <v>335</v>
      </c>
      <c r="BM1061" s="7" t="s">
        <v>334</v>
      </c>
      <c r="BN1061" s="295" t="s">
        <v>772</v>
      </c>
      <c r="BO1061" s="131"/>
      <c r="BP1061" s="141"/>
      <c r="BQ1061" s="121"/>
    </row>
    <row r="1062" spans="53:69">
      <c r="BA1062" s="90" t="str">
        <f t="shared" si="1"/>
        <v>PA17</v>
      </c>
      <c r="BB1062" s="2" t="s">
        <v>275</v>
      </c>
      <c r="BH1062" s="7" t="s">
        <v>339</v>
      </c>
      <c r="BM1062" s="7" t="s">
        <v>338</v>
      </c>
      <c r="BN1062" s="295" t="s">
        <v>773</v>
      </c>
      <c r="BO1062" s="152"/>
      <c r="BP1062" s="141"/>
      <c r="BQ1062" s="121"/>
    </row>
    <row r="1063" spans="53:69">
      <c r="BA1063" s="90" t="str">
        <f t="shared" si="1"/>
        <v>PA18</v>
      </c>
      <c r="BB1063" s="150" t="s">
        <v>337</v>
      </c>
      <c r="BH1063" s="7" t="s">
        <v>17</v>
      </c>
      <c r="BM1063" s="7" t="s">
        <v>340</v>
      </c>
      <c r="BN1063" s="295" t="s">
        <v>774</v>
      </c>
      <c r="BO1063" s="152"/>
      <c r="BP1063" s="141"/>
      <c r="BQ1063" s="122"/>
    </row>
    <row r="1064" spans="53:69">
      <c r="BA1064" s="90" t="str">
        <f t="shared" si="1"/>
        <v>PA19</v>
      </c>
      <c r="BB1064" s="2" t="s">
        <v>336</v>
      </c>
      <c r="BH1064" s="7" t="s">
        <v>343</v>
      </c>
      <c r="BM1064" s="7" t="s">
        <v>342</v>
      </c>
      <c r="BN1064" s="295" t="s">
        <v>775</v>
      </c>
      <c r="BO1064" s="152"/>
      <c r="BP1064" s="141"/>
      <c r="BQ1064" s="122"/>
    </row>
    <row r="1065" spans="53:69">
      <c r="BA1065" s="90" t="str">
        <f t="shared" si="1"/>
        <v>PA21</v>
      </c>
      <c r="BB1065" s="155" t="s">
        <v>341</v>
      </c>
      <c r="BH1065" s="7" t="s">
        <v>346</v>
      </c>
      <c r="BM1065" s="7" t="s">
        <v>345</v>
      </c>
      <c r="BN1065" s="295" t="s">
        <v>776</v>
      </c>
      <c r="BO1065" s="149"/>
      <c r="BP1065" s="141"/>
      <c r="BQ1065" s="123"/>
    </row>
    <row r="1066" spans="53:69">
      <c r="BA1066" s="90" t="str">
        <f t="shared" si="1"/>
        <v>PA22</v>
      </c>
      <c r="BB1066" s="150" t="s">
        <v>344</v>
      </c>
      <c r="BH1066" s="7" t="s">
        <v>349</v>
      </c>
      <c r="BM1066" s="7" t="s">
        <v>348</v>
      </c>
      <c r="BN1066" s="295" t="s">
        <v>777</v>
      </c>
      <c r="BO1066" s="149"/>
      <c r="BP1066" s="141"/>
      <c r="BQ1066" s="122"/>
    </row>
    <row r="1067" spans="53:69">
      <c r="BA1067" s="90" t="str">
        <f t="shared" si="1"/>
        <v>PA23</v>
      </c>
      <c r="BB1067" s="155" t="s">
        <v>347</v>
      </c>
      <c r="BC1067" s="159" t="s">
        <v>624</v>
      </c>
      <c r="BD1067" s="99" t="s">
        <v>625</v>
      </c>
      <c r="BH1067" s="7" t="s">
        <v>351</v>
      </c>
      <c r="BM1067" s="7" t="s">
        <v>350</v>
      </c>
      <c r="BN1067" s="295" t="s">
        <v>778</v>
      </c>
      <c r="BO1067" s="152"/>
      <c r="BP1067" s="141"/>
      <c r="BQ1067" s="122"/>
    </row>
    <row r="1068" spans="53:69">
      <c r="BA1068" s="90" t="str">
        <f t="shared" si="1"/>
        <v>PA25</v>
      </c>
      <c r="BB1068" s="295" t="s">
        <v>779</v>
      </c>
      <c r="BC1068" s="293" t="s">
        <v>630</v>
      </c>
      <c r="BD1068" s="294" t="s">
        <v>780</v>
      </c>
      <c r="BH1068" s="7" t="s">
        <v>353</v>
      </c>
      <c r="BM1068" s="7" t="s">
        <v>352</v>
      </c>
      <c r="BN1068" s="295" t="s">
        <v>781</v>
      </c>
      <c r="BO1068" s="152"/>
      <c r="BP1068" s="141"/>
      <c r="BQ1068" s="122"/>
    </row>
    <row r="1069" spans="53:69">
      <c r="BC1069" s="293" t="s">
        <v>639</v>
      </c>
      <c r="BD1069" s="294" t="s">
        <v>782</v>
      </c>
      <c r="BM1069" s="7" t="s">
        <v>354</v>
      </c>
      <c r="BN1069" s="295" t="s">
        <v>783</v>
      </c>
      <c r="BO1069" s="131"/>
      <c r="BP1069" s="141"/>
      <c r="BQ1069" s="122"/>
    </row>
    <row r="1070" spans="53:69">
      <c r="BC1070" s="293" t="s">
        <v>653</v>
      </c>
      <c r="BD1070" s="296" t="s">
        <v>784</v>
      </c>
      <c r="BN1070" s="295" t="s">
        <v>785</v>
      </c>
      <c r="BO1070" s="152"/>
      <c r="BP1070" s="141"/>
      <c r="BQ1070" s="102"/>
    </row>
    <row r="1071" spans="53:69">
      <c r="BC1071" s="293" t="s">
        <v>680</v>
      </c>
      <c r="BD1071" s="127" t="s">
        <v>199</v>
      </c>
      <c r="BM1071" s="7" t="s">
        <v>355</v>
      </c>
      <c r="BN1071" s="295" t="s">
        <v>786</v>
      </c>
      <c r="BO1071" s="106"/>
      <c r="BP1071" s="141"/>
      <c r="BQ1071" s="102"/>
    </row>
    <row r="1072" spans="53:69">
      <c r="BC1072" s="293" t="s">
        <v>560</v>
      </c>
      <c r="BD1072" s="127" t="s">
        <v>561</v>
      </c>
      <c r="BM1072" s="7" t="s">
        <v>356</v>
      </c>
      <c r="BN1072" s="295" t="s">
        <v>787</v>
      </c>
      <c r="BO1072" s="152"/>
      <c r="BP1072" s="141"/>
      <c r="BQ1072" s="123"/>
    </row>
    <row r="1073" spans="55:69">
      <c r="BC1073" s="293" t="s">
        <v>685</v>
      </c>
      <c r="BD1073" s="127" t="s">
        <v>210</v>
      </c>
      <c r="BM1073" s="7" t="s">
        <v>357</v>
      </c>
      <c r="BN1073" s="295" t="s">
        <v>788</v>
      </c>
      <c r="BO1073" s="131"/>
      <c r="BP1073" s="141"/>
      <c r="BQ1073" s="123"/>
    </row>
    <row r="1074" spans="55:69">
      <c r="BC1074" s="293" t="s">
        <v>687</v>
      </c>
      <c r="BD1074" s="127" t="s">
        <v>82</v>
      </c>
      <c r="BM1074" s="7" t="s">
        <v>359</v>
      </c>
      <c r="BN1074" s="295" t="s">
        <v>789</v>
      </c>
      <c r="BO1074" s="106"/>
      <c r="BP1074" s="141"/>
      <c r="BQ1074" s="123"/>
    </row>
    <row r="1075" spans="55:69">
      <c r="BC1075" s="293" t="s">
        <v>689</v>
      </c>
      <c r="BD1075" s="127" t="s">
        <v>220</v>
      </c>
      <c r="BM1075" s="7" t="s">
        <v>360</v>
      </c>
      <c r="BN1075" s="295" t="s">
        <v>790</v>
      </c>
      <c r="BO1075" s="106"/>
      <c r="BP1075" s="141"/>
      <c r="BQ1075" s="123"/>
    </row>
    <row r="1076" spans="55:69">
      <c r="BC1076" s="293" t="s">
        <v>692</v>
      </c>
      <c r="BD1076" s="127" t="s">
        <v>219</v>
      </c>
      <c r="BM1076" s="7" t="s">
        <v>361</v>
      </c>
      <c r="BN1076" s="295" t="s">
        <v>791</v>
      </c>
      <c r="BO1076" s="139"/>
      <c r="BP1076" s="141"/>
      <c r="BQ1076" s="102"/>
    </row>
    <row r="1077" spans="55:69">
      <c r="BC1077" s="163" t="s">
        <v>695</v>
      </c>
      <c r="BD1077" s="127" t="s">
        <v>229</v>
      </c>
      <c r="BM1077" s="7" t="s">
        <v>362</v>
      </c>
      <c r="BN1077" s="295" t="s">
        <v>792</v>
      </c>
      <c r="BO1077" s="106"/>
      <c r="BP1077" s="141"/>
      <c r="BQ1077" s="121"/>
    </row>
    <row r="1078" spans="55:69">
      <c r="BC1078" s="163" t="s">
        <v>697</v>
      </c>
      <c r="BD1078" s="127" t="s">
        <v>235</v>
      </c>
      <c r="BM1078" s="7" t="s">
        <v>363</v>
      </c>
      <c r="BN1078" s="295" t="s">
        <v>793</v>
      </c>
      <c r="BO1078" s="106"/>
      <c r="BP1078" s="141"/>
      <c r="BQ1078" s="121"/>
    </row>
    <row r="1079" spans="55:69">
      <c r="BC1079" s="163" t="s">
        <v>699</v>
      </c>
      <c r="BD1079" s="127" t="s">
        <v>794</v>
      </c>
      <c r="BM1079" s="7" t="s">
        <v>364</v>
      </c>
      <c r="BN1079" s="295" t="s">
        <v>795</v>
      </c>
      <c r="BO1079" s="106"/>
      <c r="BP1079" s="141"/>
      <c r="BQ1079" s="121"/>
    </row>
    <row r="1080" spans="55:69">
      <c r="BC1080" s="163" t="s">
        <v>702</v>
      </c>
      <c r="BD1080" s="127" t="s">
        <v>246</v>
      </c>
      <c r="BM1080" s="7" t="s">
        <v>365</v>
      </c>
      <c r="BN1080" s="295" t="s">
        <v>795</v>
      </c>
      <c r="BO1080" s="106"/>
      <c r="BP1080" s="141"/>
      <c r="BQ1080" s="102"/>
    </row>
    <row r="1081" spans="55:69">
      <c r="BC1081" s="163" t="s">
        <v>704</v>
      </c>
      <c r="BD1081" s="127" t="s">
        <v>250</v>
      </c>
      <c r="BM1081" s="7" t="s">
        <v>367</v>
      </c>
      <c r="BN1081" s="295" t="s">
        <v>796</v>
      </c>
      <c r="BO1081" s="106"/>
      <c r="BP1081" s="141"/>
      <c r="BQ1081" s="121"/>
    </row>
    <row r="1082" spans="55:69">
      <c r="BC1082" s="163" t="s">
        <v>706</v>
      </c>
      <c r="BD1082" s="127" t="s">
        <v>797</v>
      </c>
      <c r="BM1082" s="7" t="s">
        <v>368</v>
      </c>
      <c r="BN1082" s="295" t="s">
        <v>798</v>
      </c>
      <c r="BO1082" s="106"/>
      <c r="BP1082" s="141"/>
      <c r="BQ1082" s="102"/>
    </row>
    <row r="1083" spans="55:69">
      <c r="BC1083" s="163" t="s">
        <v>710</v>
      </c>
      <c r="BD1083" s="127" t="s">
        <v>256</v>
      </c>
      <c r="BM1083" s="7" t="s">
        <v>369</v>
      </c>
      <c r="BN1083" s="295" t="s">
        <v>799</v>
      </c>
      <c r="BO1083" s="106"/>
      <c r="BP1083" s="141"/>
      <c r="BQ1083" s="102"/>
    </row>
    <row r="1084" spans="55:69">
      <c r="BC1084" s="163" t="s">
        <v>712</v>
      </c>
      <c r="BD1084" s="127" t="s">
        <v>261</v>
      </c>
      <c r="BM1084" s="7" t="s">
        <v>370</v>
      </c>
      <c r="BN1084" s="295" t="s">
        <v>800</v>
      </c>
      <c r="BO1084" s="106"/>
      <c r="BP1084" s="141"/>
      <c r="BQ1084" s="102"/>
    </row>
    <row r="1085" spans="55:69">
      <c r="BC1085" s="137" t="s">
        <v>714</v>
      </c>
      <c r="BD1085" s="127" t="s">
        <v>254</v>
      </c>
      <c r="BM1085" s="7" t="s">
        <v>371</v>
      </c>
      <c r="BN1085" s="295" t="s">
        <v>801</v>
      </c>
      <c r="BO1085" s="131"/>
      <c r="BP1085" s="141"/>
      <c r="BQ1085" s="102"/>
    </row>
    <row r="1086" spans="55:69">
      <c r="BC1086" s="137" t="s">
        <v>717</v>
      </c>
      <c r="BD1086" s="127" t="s">
        <v>269</v>
      </c>
      <c r="BM1086" s="7" t="s">
        <v>372</v>
      </c>
      <c r="BN1086" s="295" t="s">
        <v>802</v>
      </c>
      <c r="BO1086" s="131"/>
      <c r="BP1086" s="154"/>
      <c r="BQ1086" s="123"/>
    </row>
    <row r="1087" spans="55:69">
      <c r="BC1087" s="137" t="s">
        <v>719</v>
      </c>
      <c r="BD1087" s="127" t="s">
        <v>274</v>
      </c>
      <c r="BM1087" s="7" t="s">
        <v>373</v>
      </c>
      <c r="BN1087" s="295" t="s">
        <v>803</v>
      </c>
      <c r="BO1087" s="131"/>
      <c r="BP1087" s="141"/>
      <c r="BQ1087" s="123"/>
    </row>
    <row r="1088" spans="55:69">
      <c r="BC1088" s="137" t="s">
        <v>721</v>
      </c>
      <c r="BD1088" s="127" t="s">
        <v>279</v>
      </c>
      <c r="BM1088" s="7" t="s">
        <v>374</v>
      </c>
      <c r="BN1088" s="295" t="s">
        <v>804</v>
      </c>
      <c r="BO1088" s="152"/>
      <c r="BP1088" s="154"/>
      <c r="BQ1088" s="123"/>
    </row>
    <row r="1089" spans="55:69">
      <c r="BC1089" s="137" t="s">
        <v>724</v>
      </c>
      <c r="BD1089" s="127" t="s">
        <v>805</v>
      </c>
      <c r="BM1089" s="7" t="s">
        <v>375</v>
      </c>
      <c r="BN1089" s="295" t="s">
        <v>806</v>
      </c>
      <c r="BO1089" s="152"/>
      <c r="BP1089" s="138"/>
      <c r="BQ1089" s="102"/>
    </row>
    <row r="1090" spans="55:69">
      <c r="BC1090" s="137" t="s">
        <v>726</v>
      </c>
      <c r="BD1090" s="127" t="s">
        <v>285</v>
      </c>
      <c r="BM1090" s="7" t="s">
        <v>376</v>
      </c>
      <c r="BN1090" s="295" t="s">
        <v>807</v>
      </c>
      <c r="BO1090" s="130"/>
      <c r="BP1090" s="138"/>
      <c r="BQ1090" s="124"/>
    </row>
    <row r="1091" spans="55:69">
      <c r="BC1091" s="137" t="s">
        <v>729</v>
      </c>
      <c r="BD1091" s="127" t="s">
        <v>808</v>
      </c>
      <c r="BE1091" s="164" t="s">
        <v>57</v>
      </c>
      <c r="BM1091" s="7" t="s">
        <v>377</v>
      </c>
      <c r="BN1091" s="295" t="s">
        <v>809</v>
      </c>
      <c r="BO1091" s="152"/>
      <c r="BP1091" s="138"/>
      <c r="BQ1091" s="124"/>
    </row>
    <row r="1092" spans="55:69">
      <c r="BC1092" s="137" t="s">
        <v>733</v>
      </c>
      <c r="BD1092" s="127" t="s">
        <v>810</v>
      </c>
      <c r="BE1092" s="164" t="s">
        <v>110</v>
      </c>
      <c r="BM1092" s="7" t="s">
        <v>378</v>
      </c>
      <c r="BN1092" s="295" t="s">
        <v>811</v>
      </c>
      <c r="BO1092" s="149"/>
      <c r="BP1092" s="8"/>
    </row>
    <row r="1093" spans="55:69">
      <c r="BC1093" s="137" t="s">
        <v>738</v>
      </c>
      <c r="BD1093" s="127" t="s">
        <v>812</v>
      </c>
      <c r="BE1093" s="164" t="s">
        <v>57</v>
      </c>
      <c r="BM1093" s="7" t="s">
        <v>379</v>
      </c>
      <c r="BN1093" s="295" t="s">
        <v>813</v>
      </c>
      <c r="BO1093" s="152"/>
      <c r="BP1093" s="8"/>
    </row>
    <row r="1094" spans="55:69">
      <c r="BC1094" s="137" t="s">
        <v>742</v>
      </c>
      <c r="BD1094" s="127" t="s">
        <v>814</v>
      </c>
      <c r="BE1094" s="164" t="s">
        <v>57</v>
      </c>
      <c r="BM1094" s="7" t="s">
        <v>381</v>
      </c>
      <c r="BN1094" s="295" t="s">
        <v>815</v>
      </c>
      <c r="BO1094" s="152"/>
      <c r="BP1094" s="8"/>
    </row>
    <row r="1095" spans="55:69">
      <c r="BC1095" s="137" t="s">
        <v>746</v>
      </c>
      <c r="BD1095" s="151" t="s">
        <v>816</v>
      </c>
      <c r="BE1095" s="151" t="s">
        <v>747</v>
      </c>
      <c r="BM1095" s="7" t="s">
        <v>382</v>
      </c>
      <c r="BN1095" s="295" t="s">
        <v>817</v>
      </c>
      <c r="BO1095" s="130"/>
      <c r="BP1095" s="8"/>
    </row>
    <row r="1096" spans="55:69" ht="15.75" thickBot="1">
      <c r="BM1096" s="7" t="s">
        <v>383</v>
      </c>
      <c r="BN1096" s="295" t="s">
        <v>818</v>
      </c>
      <c r="BO1096" s="152"/>
      <c r="BP1096" s="8"/>
    </row>
    <row r="1097" spans="55:69">
      <c r="BC1097" s="554" t="s">
        <v>625</v>
      </c>
      <c r="BD1097" s="555"/>
      <c r="BE1097" s="98" t="s">
        <v>819</v>
      </c>
      <c r="BM1097" s="7" t="s">
        <v>384</v>
      </c>
      <c r="BN1097" s="295" t="s">
        <v>820</v>
      </c>
      <c r="BO1097" s="152"/>
      <c r="BP1097" s="8"/>
    </row>
    <row r="1098" spans="55:69">
      <c r="BC1098" s="293" t="s">
        <v>821</v>
      </c>
      <c r="BD1098" s="294" t="s">
        <v>822</v>
      </c>
      <c r="BE1098" s="104" t="s">
        <v>632</v>
      </c>
      <c r="BM1098" s="7" t="s">
        <v>385</v>
      </c>
      <c r="BN1098" s="295" t="s">
        <v>823</v>
      </c>
      <c r="BO1098" s="130"/>
      <c r="BP1098" s="8"/>
    </row>
    <row r="1099" spans="55:69">
      <c r="BC1099" s="293" t="s">
        <v>821</v>
      </c>
      <c r="BD1099" s="294" t="s">
        <v>822</v>
      </c>
      <c r="BE1099" s="104" t="s">
        <v>635</v>
      </c>
      <c r="BM1099" s="7" t="s">
        <v>386</v>
      </c>
      <c r="BN1099" s="295" t="s">
        <v>824</v>
      </c>
      <c r="BO1099" s="130"/>
      <c r="BP1099" s="8"/>
    </row>
    <row r="1100" spans="55:69">
      <c r="BC1100" s="293" t="s">
        <v>825</v>
      </c>
      <c r="BD1100" s="294" t="s">
        <v>640</v>
      </c>
      <c r="BE1100" s="109" t="s">
        <v>641</v>
      </c>
      <c r="BM1100" s="7" t="s">
        <v>387</v>
      </c>
      <c r="BN1100" s="295" t="s">
        <v>826</v>
      </c>
      <c r="BO1100" s="101"/>
      <c r="BP1100" s="8"/>
    </row>
    <row r="1101" spans="55:69" ht="15.75">
      <c r="BC1101" s="293" t="s">
        <v>825</v>
      </c>
      <c r="BD1101" s="294" t="s">
        <v>640</v>
      </c>
      <c r="BE1101" s="110" t="s">
        <v>644</v>
      </c>
      <c r="BM1101" s="7" t="s">
        <v>388</v>
      </c>
      <c r="BN1101" s="295" t="s">
        <v>827</v>
      </c>
      <c r="BO1101" s="101"/>
      <c r="BP1101" s="8"/>
    </row>
    <row r="1102" spans="55:69" ht="15.75">
      <c r="BC1102" s="293" t="s">
        <v>825</v>
      </c>
      <c r="BD1102" s="294" t="s">
        <v>640</v>
      </c>
      <c r="BE1102" s="110" t="s">
        <v>647</v>
      </c>
      <c r="BM1102" s="7" t="s">
        <v>389</v>
      </c>
      <c r="BN1102" s="295" t="s">
        <v>828</v>
      </c>
      <c r="BO1102" s="101"/>
      <c r="BP1102" s="8"/>
    </row>
    <row r="1103" spans="55:69" ht="15.75">
      <c r="BC1103" s="293" t="s">
        <v>825</v>
      </c>
      <c r="BD1103" s="294" t="s">
        <v>640</v>
      </c>
      <c r="BE1103" s="112" t="s">
        <v>650</v>
      </c>
      <c r="BM1103" s="7" t="s">
        <v>390</v>
      </c>
      <c r="BN1103" s="295" t="s">
        <v>829</v>
      </c>
      <c r="BO1103" s="101"/>
      <c r="BP1103" s="8"/>
    </row>
    <row r="1104" spans="55:69">
      <c r="BC1104" s="293" t="s">
        <v>830</v>
      </c>
      <c r="BD1104" s="296" t="s">
        <v>831</v>
      </c>
      <c r="BE1104" s="114" t="s">
        <v>655</v>
      </c>
      <c r="BM1104" s="7" t="s">
        <v>391</v>
      </c>
      <c r="BN1104" s="295" t="s">
        <v>832</v>
      </c>
      <c r="BO1104" s="165"/>
      <c r="BP1104" s="8"/>
    </row>
    <row r="1105" spans="55:68">
      <c r="BC1105" s="293" t="s">
        <v>830</v>
      </c>
      <c r="BD1105" s="296" t="s">
        <v>831</v>
      </c>
      <c r="BE1105" s="114" t="s">
        <v>658</v>
      </c>
      <c r="BM1105" s="7" t="s">
        <v>393</v>
      </c>
      <c r="BN1105" s="295" t="s">
        <v>833</v>
      </c>
      <c r="BO1105" s="165"/>
      <c r="BP1105" s="8"/>
    </row>
    <row r="1106" spans="55:68" ht="15.75">
      <c r="BC1106" s="293" t="s">
        <v>830</v>
      </c>
      <c r="BD1106" s="296" t="s">
        <v>831</v>
      </c>
      <c r="BE1106" s="116" t="s">
        <v>662</v>
      </c>
      <c r="BM1106" s="7" t="s">
        <v>395</v>
      </c>
      <c r="BN1106" s="295" t="s">
        <v>834</v>
      </c>
      <c r="BO1106" s="165"/>
      <c r="BP1106" s="8"/>
    </row>
    <row r="1107" spans="55:68" ht="15.75">
      <c r="BC1107" s="293" t="s">
        <v>830</v>
      </c>
      <c r="BD1107" s="296" t="s">
        <v>831</v>
      </c>
      <c r="BE1107" s="112" t="s">
        <v>664</v>
      </c>
      <c r="BM1107" s="7" t="s">
        <v>397</v>
      </c>
      <c r="BN1107" s="295" t="s">
        <v>835</v>
      </c>
      <c r="BO1107" s="165"/>
      <c r="BP1107" s="8"/>
    </row>
    <row r="1108" spans="55:68" ht="15.75">
      <c r="BC1108" s="293" t="s">
        <v>830</v>
      </c>
      <c r="BD1108" s="296" t="s">
        <v>831</v>
      </c>
      <c r="BE1108" s="112" t="s">
        <v>667</v>
      </c>
      <c r="BM1108" s="7" t="s">
        <v>399</v>
      </c>
      <c r="BN1108" s="295" t="s">
        <v>836</v>
      </c>
      <c r="BO1108" s="165"/>
      <c r="BP1108" s="8"/>
    </row>
    <row r="1109" spans="55:68" ht="15.75">
      <c r="BC1109" s="293" t="s">
        <v>830</v>
      </c>
      <c r="BD1109" s="296" t="s">
        <v>831</v>
      </c>
      <c r="BE1109" s="112" t="s">
        <v>670</v>
      </c>
      <c r="BM1109" s="7" t="s">
        <v>400</v>
      </c>
      <c r="BN1109" s="295" t="s">
        <v>837</v>
      </c>
      <c r="BO1109" s="165"/>
      <c r="BP1109" s="8"/>
    </row>
    <row r="1110" spans="55:68" ht="31.5">
      <c r="BC1110" s="293" t="s">
        <v>830</v>
      </c>
      <c r="BD1110" s="296" t="s">
        <v>831</v>
      </c>
      <c r="BE1110" s="112" t="s">
        <v>673</v>
      </c>
      <c r="BM1110" s="7" t="s">
        <v>401</v>
      </c>
      <c r="BN1110" s="295" t="s">
        <v>838</v>
      </c>
      <c r="BO1110" s="165"/>
      <c r="BP1110" s="8"/>
    </row>
    <row r="1111" spans="55:68" ht="15.75">
      <c r="BC1111" s="293" t="s">
        <v>830</v>
      </c>
      <c r="BD1111" s="296" t="s">
        <v>831</v>
      </c>
      <c r="BE1111" s="112" t="s">
        <v>676</v>
      </c>
      <c r="BM1111" s="7" t="s">
        <v>402</v>
      </c>
      <c r="BN1111" s="295" t="s">
        <v>839</v>
      </c>
      <c r="BO1111" s="165"/>
      <c r="BP1111" s="8"/>
    </row>
    <row r="1112" spans="55:68" ht="31.5">
      <c r="BC1112" s="293" t="s">
        <v>830</v>
      </c>
      <c r="BD1112" s="296" t="s">
        <v>831</v>
      </c>
      <c r="BE1112" s="112" t="s">
        <v>678</v>
      </c>
      <c r="BM1112" s="7" t="s">
        <v>403</v>
      </c>
      <c r="BN1112" s="295" t="s">
        <v>840</v>
      </c>
      <c r="BO1112" s="101"/>
      <c r="BP1112" s="8"/>
    </row>
    <row r="1113" spans="55:68">
      <c r="BC1113" s="293" t="s">
        <v>841</v>
      </c>
      <c r="BD1113" s="127" t="s">
        <v>627</v>
      </c>
      <c r="BE1113" s="127" t="s">
        <v>627</v>
      </c>
      <c r="BM1113" s="7" t="s">
        <v>5</v>
      </c>
      <c r="BN1113" s="295" t="s">
        <v>842</v>
      </c>
      <c r="BO1113" s="152"/>
      <c r="BP1113" s="8"/>
    </row>
    <row r="1114" spans="55:68" ht="15.75">
      <c r="BC1114" s="293" t="s">
        <v>843</v>
      </c>
      <c r="BD1114" s="127" t="s">
        <v>561</v>
      </c>
      <c r="BE1114" s="166" t="s">
        <v>563</v>
      </c>
      <c r="BN1114" s="295" t="s">
        <v>844</v>
      </c>
      <c r="BO1114" s="167"/>
      <c r="BP1114" s="8"/>
    </row>
    <row r="1115" spans="55:68" ht="15.75">
      <c r="BC1115" s="293" t="s">
        <v>845</v>
      </c>
      <c r="BD1115" s="127" t="s">
        <v>210</v>
      </c>
      <c r="BE1115" s="166" t="s">
        <v>57</v>
      </c>
      <c r="BN1115" s="295" t="s">
        <v>846</v>
      </c>
      <c r="BO1115" s="168"/>
      <c r="BP1115" s="8"/>
    </row>
    <row r="1116" spans="55:68" ht="15.75">
      <c r="BC1116" s="293" t="s">
        <v>847</v>
      </c>
      <c r="BD1116" s="127" t="s">
        <v>82</v>
      </c>
      <c r="BE1116" s="166" t="s">
        <v>68</v>
      </c>
      <c r="BN1116" s="295" t="s">
        <v>848</v>
      </c>
      <c r="BO1116" s="169"/>
      <c r="BP1116" s="8"/>
    </row>
    <row r="1117" spans="55:68" ht="15.75">
      <c r="BC1117" s="293" t="s">
        <v>849</v>
      </c>
      <c r="BD1117" s="127" t="s">
        <v>220</v>
      </c>
      <c r="BE1117" s="166" t="s">
        <v>77</v>
      </c>
      <c r="BN1117" s="295" t="s">
        <v>850</v>
      </c>
      <c r="BO1117" s="169"/>
      <c r="BP1117" s="8"/>
    </row>
    <row r="1118" spans="55:68" ht="15.75">
      <c r="BC1118" s="293" t="s">
        <v>851</v>
      </c>
      <c r="BD1118" s="127" t="s">
        <v>693</v>
      </c>
      <c r="BE1118" s="166" t="s">
        <v>85</v>
      </c>
      <c r="BN1118" s="295" t="s">
        <v>852</v>
      </c>
      <c r="BO1118" s="168"/>
      <c r="BP1118" s="8"/>
    </row>
    <row r="1119" spans="55:68" ht="15.75">
      <c r="BC1119" s="163">
        <v>10</v>
      </c>
      <c r="BD1119" s="127" t="s">
        <v>229</v>
      </c>
      <c r="BE1119" s="166" t="s">
        <v>93</v>
      </c>
      <c r="BN1119" s="295" t="s">
        <v>853</v>
      </c>
      <c r="BO1119" s="105"/>
      <c r="BP1119" s="8"/>
    </row>
    <row r="1120" spans="55:68" ht="15.75">
      <c r="BC1120" s="163">
        <v>10</v>
      </c>
      <c r="BD1120" s="127" t="s">
        <v>229</v>
      </c>
      <c r="BE1120" s="166" t="s">
        <v>854</v>
      </c>
      <c r="BN1120" s="295" t="s">
        <v>855</v>
      </c>
      <c r="BO1120" s="169"/>
      <c r="BP1120" s="8"/>
    </row>
    <row r="1121" spans="55:68" ht="15.75">
      <c r="BC1121" s="163">
        <v>11</v>
      </c>
      <c r="BD1121" s="127" t="s">
        <v>235</v>
      </c>
      <c r="BE1121" s="166" t="s">
        <v>100</v>
      </c>
      <c r="BN1121" s="295" t="s">
        <v>856</v>
      </c>
      <c r="BO1121" s="105"/>
      <c r="BP1121" s="8"/>
    </row>
    <row r="1122" spans="55:68" ht="15.75">
      <c r="BC1122" s="163">
        <v>11</v>
      </c>
      <c r="BD1122" s="127" t="s">
        <v>235</v>
      </c>
      <c r="BE1122" s="166" t="s">
        <v>857</v>
      </c>
      <c r="BN1122" s="295" t="s">
        <v>858</v>
      </c>
      <c r="BO1122" s="105"/>
      <c r="BP1122" s="8"/>
    </row>
    <row r="1123" spans="55:68" ht="15.75">
      <c r="BC1123" s="163">
        <v>12</v>
      </c>
      <c r="BD1123" s="127" t="s">
        <v>859</v>
      </c>
      <c r="BE1123" s="166" t="s">
        <v>659</v>
      </c>
      <c r="BN1123" s="295" t="s">
        <v>860</v>
      </c>
      <c r="BO1123" s="101"/>
      <c r="BP1123" s="8"/>
    </row>
    <row r="1124" spans="55:68" ht="15.75">
      <c r="BC1124" s="163">
        <v>12</v>
      </c>
      <c r="BD1124" s="127" t="s">
        <v>859</v>
      </c>
      <c r="BE1124" s="166" t="s">
        <v>563</v>
      </c>
      <c r="BN1124" s="295" t="s">
        <v>861</v>
      </c>
      <c r="BO1124" s="130"/>
      <c r="BP1124" s="8"/>
    </row>
    <row r="1125" spans="55:68" ht="15.75">
      <c r="BC1125" s="163">
        <v>12</v>
      </c>
      <c r="BD1125" s="127" t="s">
        <v>859</v>
      </c>
      <c r="BE1125" s="166" t="s">
        <v>862</v>
      </c>
      <c r="BN1125" s="295" t="s">
        <v>863</v>
      </c>
      <c r="BO1125" s="130"/>
      <c r="BP1125" s="8"/>
    </row>
    <row r="1126" spans="55:68">
      <c r="BC1126" s="163">
        <v>13</v>
      </c>
      <c r="BD1126" s="127" t="s">
        <v>246</v>
      </c>
      <c r="BE1126" s="127" t="s">
        <v>110</v>
      </c>
      <c r="BN1126" s="295" t="s">
        <v>864</v>
      </c>
      <c r="BO1126" s="130"/>
      <c r="BP1126" s="8"/>
    </row>
    <row r="1127" spans="55:68">
      <c r="BC1127" s="163">
        <v>14</v>
      </c>
      <c r="BD1127" s="127" t="s">
        <v>250</v>
      </c>
      <c r="BE1127" s="127" t="s">
        <v>115</v>
      </c>
      <c r="BN1127" s="295" t="s">
        <v>865</v>
      </c>
      <c r="BO1127" s="130"/>
      <c r="BP1127" s="8"/>
    </row>
    <row r="1128" spans="55:68">
      <c r="BC1128" s="163">
        <v>15</v>
      </c>
      <c r="BD1128" s="127" t="s">
        <v>707</v>
      </c>
      <c r="BE1128" s="127" t="s">
        <v>120</v>
      </c>
      <c r="BN1128" s="295" t="s">
        <v>866</v>
      </c>
      <c r="BO1128" s="130"/>
      <c r="BP1128" s="8"/>
    </row>
    <row r="1129" spans="55:68">
      <c r="BC1129" s="163">
        <v>16</v>
      </c>
      <c r="BD1129" s="127" t="s">
        <v>125</v>
      </c>
      <c r="BE1129" s="127" t="s">
        <v>125</v>
      </c>
      <c r="BN1129" s="295" t="s">
        <v>867</v>
      </c>
      <c r="BO1129" s="130"/>
      <c r="BP1129" s="8"/>
    </row>
    <row r="1130" spans="55:68">
      <c r="BC1130" s="163">
        <v>17</v>
      </c>
      <c r="BD1130" s="127" t="s">
        <v>261</v>
      </c>
      <c r="BE1130" s="170" t="s">
        <v>131</v>
      </c>
      <c r="BN1130" s="295" t="s">
        <v>868</v>
      </c>
      <c r="BO1130" s="106"/>
      <c r="BP1130" s="8"/>
    </row>
    <row r="1131" spans="55:68">
      <c r="BC1131" s="163">
        <v>18</v>
      </c>
      <c r="BD1131" s="127" t="s">
        <v>715</v>
      </c>
      <c r="BE1131" s="170" t="s">
        <v>409</v>
      </c>
      <c r="BN1131" s="295" t="s">
        <v>869</v>
      </c>
      <c r="BO1131" s="106"/>
      <c r="BP1131" s="8"/>
    </row>
    <row r="1132" spans="55:68">
      <c r="BC1132" s="163">
        <v>19</v>
      </c>
      <c r="BD1132" s="127" t="s">
        <v>269</v>
      </c>
      <c r="BE1132" s="127" t="s">
        <v>141</v>
      </c>
      <c r="BN1132" s="295" t="s">
        <v>870</v>
      </c>
      <c r="BO1132" s="106"/>
      <c r="BP1132" s="8"/>
    </row>
    <row r="1133" spans="55:68">
      <c r="BC1133" s="163">
        <v>20</v>
      </c>
      <c r="BD1133" s="127" t="s">
        <v>274</v>
      </c>
      <c r="BE1133" s="127" t="s">
        <v>146</v>
      </c>
      <c r="BN1133" s="295" t="s">
        <v>871</v>
      </c>
      <c r="BO1133" s="130"/>
      <c r="BP1133" s="8"/>
    </row>
    <row r="1134" spans="55:68">
      <c r="BC1134" s="163">
        <v>21</v>
      </c>
      <c r="BD1134" s="127" t="s">
        <v>722</v>
      </c>
      <c r="BE1134" s="127" t="s">
        <v>152</v>
      </c>
      <c r="BN1134" s="295" t="s">
        <v>871</v>
      </c>
      <c r="BO1134" s="152"/>
      <c r="BP1134" s="8"/>
    </row>
    <row r="1135" spans="55:68">
      <c r="BC1135" s="163">
        <v>21</v>
      </c>
      <c r="BD1135" s="127" t="s">
        <v>722</v>
      </c>
      <c r="BE1135" s="127" t="s">
        <v>872</v>
      </c>
      <c r="BN1135" s="295" t="s">
        <v>873</v>
      </c>
      <c r="BO1135" s="130"/>
      <c r="BP1135" s="8"/>
    </row>
    <row r="1136" spans="55:68">
      <c r="BC1136" s="163" t="s">
        <v>724</v>
      </c>
      <c r="BD1136" s="127" t="s">
        <v>874</v>
      </c>
      <c r="BE1136" s="127" t="s">
        <v>157</v>
      </c>
      <c r="BN1136" s="295" t="s">
        <v>875</v>
      </c>
      <c r="BO1136" s="131"/>
      <c r="BP1136" s="8"/>
    </row>
    <row r="1137" spans="55:68">
      <c r="BC1137" s="163">
        <v>23</v>
      </c>
      <c r="BD1137" s="127" t="s">
        <v>285</v>
      </c>
      <c r="BE1137" s="127" t="s">
        <v>163</v>
      </c>
      <c r="BN1137" s="295" t="s">
        <v>876</v>
      </c>
      <c r="BO1137" s="105"/>
      <c r="BP1137" s="8"/>
    </row>
    <row r="1138" spans="55:68">
      <c r="BC1138" s="163" t="s">
        <v>729</v>
      </c>
      <c r="BD1138" s="127" t="s">
        <v>808</v>
      </c>
      <c r="BE1138" s="164" t="s">
        <v>57</v>
      </c>
      <c r="BN1138" s="295" t="s">
        <v>877</v>
      </c>
      <c r="BO1138" s="105"/>
      <c r="BP1138" s="8"/>
    </row>
    <row r="1139" spans="55:68">
      <c r="BC1139" s="163" t="s">
        <v>733</v>
      </c>
      <c r="BD1139" s="127" t="s">
        <v>810</v>
      </c>
      <c r="BE1139" s="164" t="s">
        <v>110</v>
      </c>
      <c r="BN1139" s="295" t="s">
        <v>878</v>
      </c>
      <c r="BO1139" s="105"/>
      <c r="BP1139" s="8"/>
    </row>
    <row r="1140" spans="55:68">
      <c r="BC1140" s="163" t="s">
        <v>738</v>
      </c>
      <c r="BD1140" s="127" t="s">
        <v>812</v>
      </c>
      <c r="BE1140" s="164" t="s">
        <v>57</v>
      </c>
      <c r="BN1140" s="295" t="s">
        <v>879</v>
      </c>
      <c r="BO1140" s="158"/>
      <c r="BP1140" s="8"/>
    </row>
    <row r="1141" spans="55:68">
      <c r="BC1141" s="163" t="s">
        <v>742</v>
      </c>
      <c r="BD1141" s="127" t="s">
        <v>814</v>
      </c>
      <c r="BE1141" s="164" t="s">
        <v>57</v>
      </c>
      <c r="BN1141" s="295" t="s">
        <v>880</v>
      </c>
      <c r="BO1141" s="105"/>
      <c r="BP1141" s="8"/>
    </row>
    <row r="1142" spans="55:68">
      <c r="BC1142" s="171" t="s">
        <v>746</v>
      </c>
      <c r="BD1142" s="151" t="s">
        <v>816</v>
      </c>
      <c r="BE1142" s="151" t="s">
        <v>747</v>
      </c>
      <c r="BN1142" s="295" t="s">
        <v>881</v>
      </c>
      <c r="BO1142" s="105"/>
      <c r="BP1142" s="8"/>
    </row>
    <row r="1143" spans="55:68">
      <c r="BN1143" s="295" t="s">
        <v>882</v>
      </c>
      <c r="BO1143" s="105"/>
      <c r="BP1143" s="8"/>
    </row>
    <row r="1144" spans="55:68">
      <c r="BN1144" s="295" t="s">
        <v>883</v>
      </c>
      <c r="BO1144" s="131"/>
      <c r="BP1144" s="8"/>
    </row>
    <row r="1145" spans="55:68">
      <c r="BN1145" s="295" t="s">
        <v>884</v>
      </c>
      <c r="BO1145" s="152"/>
      <c r="BP1145" s="8"/>
    </row>
    <row r="1146" spans="55:68">
      <c r="BN1146" s="295" t="s">
        <v>885</v>
      </c>
      <c r="BO1146" s="152"/>
      <c r="BP1146" s="8"/>
    </row>
    <row r="1147" spans="55:68">
      <c r="BN1147" s="295" t="s">
        <v>886</v>
      </c>
      <c r="BO1147" s="152"/>
      <c r="BP1147" s="8"/>
    </row>
    <row r="1148" spans="55:68">
      <c r="BN1148" s="295" t="s">
        <v>887</v>
      </c>
      <c r="BO1148" s="106"/>
      <c r="BP1148" s="8"/>
    </row>
    <row r="1149" spans="55:68">
      <c r="BN1149" s="295" t="s">
        <v>888</v>
      </c>
      <c r="BO1149" s="106"/>
      <c r="BP1149" s="8"/>
    </row>
    <row r="1150" spans="55:68">
      <c r="BN1150" s="295" t="s">
        <v>889</v>
      </c>
      <c r="BO1150" s="106"/>
      <c r="BP1150" s="8"/>
    </row>
    <row r="1151" spans="55:68">
      <c r="BN1151" s="295" t="s">
        <v>890</v>
      </c>
      <c r="BO1151" s="106"/>
      <c r="BP1151" s="8"/>
    </row>
    <row r="1152" spans="55:68">
      <c r="BN1152" s="295" t="s">
        <v>890</v>
      </c>
      <c r="BO1152" s="106"/>
      <c r="BP1152" s="8"/>
    </row>
    <row r="1153" spans="66:68">
      <c r="BN1153" s="295" t="s">
        <v>891</v>
      </c>
      <c r="BO1153" s="106"/>
      <c r="BP1153" s="8"/>
    </row>
    <row r="1154" spans="66:68">
      <c r="BN1154" s="295" t="s">
        <v>892</v>
      </c>
      <c r="BO1154" s="106"/>
      <c r="BP1154" s="8"/>
    </row>
    <row r="1155" spans="66:68">
      <c r="BN1155" s="295" t="s">
        <v>893</v>
      </c>
      <c r="BO1155" s="172"/>
      <c r="BP1155" s="8"/>
    </row>
    <row r="1156" spans="66:68">
      <c r="BN1156" s="295" t="s">
        <v>894</v>
      </c>
      <c r="BO1156" s="173"/>
      <c r="BP1156" s="8"/>
    </row>
    <row r="1157" spans="66:68">
      <c r="BN1157" s="295" t="s">
        <v>894</v>
      </c>
      <c r="BO1157" s="172"/>
      <c r="BP1157" s="8"/>
    </row>
    <row r="1158" spans="66:68">
      <c r="BN1158" s="295" t="s">
        <v>895</v>
      </c>
      <c r="BO1158" s="173"/>
      <c r="BP1158" s="8"/>
    </row>
    <row r="1159" spans="66:68">
      <c r="BN1159" s="295" t="s">
        <v>896</v>
      </c>
      <c r="BO1159" s="172"/>
      <c r="BP1159" s="8"/>
    </row>
    <row r="1160" spans="66:68">
      <c r="BN1160" s="295" t="s">
        <v>896</v>
      </c>
      <c r="BO1160" s="172"/>
      <c r="BP1160" s="8"/>
    </row>
    <row r="1161" spans="66:68">
      <c r="BN1161" s="295" t="s">
        <v>897</v>
      </c>
      <c r="BO1161" s="173"/>
      <c r="BP1161" s="8"/>
    </row>
    <row r="1162" spans="66:68">
      <c r="BN1162" s="295" t="s">
        <v>898</v>
      </c>
      <c r="BO1162" s="172"/>
      <c r="BP1162" s="8"/>
    </row>
    <row r="1163" spans="66:68">
      <c r="BN1163" s="295" t="s">
        <v>899</v>
      </c>
      <c r="BO1163" s="174"/>
      <c r="BP1163" s="8"/>
    </row>
    <row r="1164" spans="66:68">
      <c r="BN1164" s="295" t="s">
        <v>900</v>
      </c>
      <c r="BO1164" s="174"/>
      <c r="BP1164" s="8"/>
    </row>
    <row r="1165" spans="66:68">
      <c r="BN1165" s="295" t="s">
        <v>901</v>
      </c>
      <c r="BO1165" s="174"/>
      <c r="BP1165" s="8"/>
    </row>
    <row r="1166" spans="66:68">
      <c r="BN1166" s="295" t="s">
        <v>902</v>
      </c>
      <c r="BO1166" s="174"/>
      <c r="BP1166" s="8"/>
    </row>
    <row r="1167" spans="66:68">
      <c r="BN1167" s="295" t="s">
        <v>903</v>
      </c>
      <c r="BO1167" s="174"/>
      <c r="BP1167" s="8"/>
    </row>
    <row r="1168" spans="66:68">
      <c r="BN1168" s="295" t="s">
        <v>904</v>
      </c>
      <c r="BO1168" s="175"/>
      <c r="BP1168" s="8"/>
    </row>
    <row r="1169" spans="66:68">
      <c r="BN1169" s="295" t="s">
        <v>905</v>
      </c>
      <c r="BO1169" s="106"/>
      <c r="BP1169" s="8"/>
    </row>
    <row r="1170" spans="66:68">
      <c r="BN1170" s="295" t="s">
        <v>906</v>
      </c>
      <c r="BO1170" s="106"/>
      <c r="BP1170" s="8"/>
    </row>
    <row r="1171" spans="66:68">
      <c r="BN1171" s="295" t="s">
        <v>907</v>
      </c>
      <c r="BO1171" s="106"/>
      <c r="BP1171" s="8"/>
    </row>
    <row r="1172" spans="66:68">
      <c r="BN1172" s="295" t="s">
        <v>908</v>
      </c>
      <c r="BO1172" s="106"/>
      <c r="BP1172" s="8"/>
    </row>
    <row r="1173" spans="66:68">
      <c r="BN1173" s="295" t="s">
        <v>909</v>
      </c>
      <c r="BO1173" s="130"/>
      <c r="BP1173" s="8"/>
    </row>
    <row r="1174" spans="66:68">
      <c r="BN1174" s="295" t="s">
        <v>909</v>
      </c>
      <c r="BO1174" s="101"/>
      <c r="BP1174" s="8"/>
    </row>
    <row r="1175" spans="66:68">
      <c r="BN1175" s="295" t="s">
        <v>910</v>
      </c>
      <c r="BO1175" s="106"/>
      <c r="BP1175" s="8"/>
    </row>
    <row r="1176" spans="66:68">
      <c r="BN1176" s="295" t="s">
        <v>911</v>
      </c>
      <c r="BO1176" s="101"/>
      <c r="BP1176" s="8"/>
    </row>
    <row r="1177" spans="66:68">
      <c r="BN1177" s="295" t="s">
        <v>912</v>
      </c>
      <c r="BO1177" s="130"/>
      <c r="BP1177" s="8"/>
    </row>
    <row r="1178" spans="66:68">
      <c r="BN1178" s="295" t="s">
        <v>913</v>
      </c>
      <c r="BO1178" s="152"/>
      <c r="BP1178" s="8"/>
    </row>
    <row r="1179" spans="66:68">
      <c r="BN1179" s="295" t="s">
        <v>914</v>
      </c>
      <c r="BO1179" s="152"/>
      <c r="BP1179" s="8"/>
    </row>
    <row r="1180" spans="66:68">
      <c r="BN1180" s="295" t="s">
        <v>915</v>
      </c>
      <c r="BO1180" s="152"/>
      <c r="BP1180" s="8"/>
    </row>
    <row r="1181" spans="66:68">
      <c r="BN1181" s="295" t="s">
        <v>916</v>
      </c>
      <c r="BO1181" s="176"/>
      <c r="BP1181" s="8"/>
    </row>
    <row r="1182" spans="66:68">
      <c r="BN1182" s="295" t="s">
        <v>916</v>
      </c>
      <c r="BO1182" s="177"/>
      <c r="BP1182" s="8"/>
    </row>
    <row r="1183" spans="66:68">
      <c r="BN1183" s="295" t="s">
        <v>917</v>
      </c>
      <c r="BO1183" s="167"/>
      <c r="BP1183" s="8"/>
    </row>
    <row r="1184" spans="66:68">
      <c r="BN1184" s="295" t="s">
        <v>918</v>
      </c>
      <c r="BO1184" s="178"/>
      <c r="BP1184" s="8"/>
    </row>
    <row r="1185" spans="66:68">
      <c r="BN1185" s="295" t="s">
        <v>919</v>
      </c>
      <c r="BO1185" s="178"/>
      <c r="BP1185" s="8"/>
    </row>
    <row r="1186" spans="66:68">
      <c r="BN1186" s="295" t="s">
        <v>920</v>
      </c>
      <c r="BO1186" s="179"/>
      <c r="BP1186" s="8"/>
    </row>
    <row r="1187" spans="66:68">
      <c r="BN1187" s="295" t="s">
        <v>921</v>
      </c>
      <c r="BO1187" s="179"/>
      <c r="BP1187" s="8"/>
    </row>
    <row r="1188" spans="66:68">
      <c r="BN1188" s="295" t="s">
        <v>922</v>
      </c>
      <c r="BO1188" s="179"/>
      <c r="BP1188" s="8"/>
    </row>
    <row r="1189" spans="66:68">
      <c r="BN1189" s="295" t="s">
        <v>923</v>
      </c>
      <c r="BO1189" s="167"/>
      <c r="BP1189" s="8"/>
    </row>
    <row r="1190" spans="66:68">
      <c r="BN1190" s="295" t="s">
        <v>924</v>
      </c>
      <c r="BO1190" s="177"/>
      <c r="BP1190" s="8"/>
    </row>
    <row r="1191" spans="66:68">
      <c r="BN1191" s="295" t="s">
        <v>925</v>
      </c>
      <c r="BO1191" s="177"/>
      <c r="BP1191" s="8"/>
    </row>
    <row r="1192" spans="66:68">
      <c r="BN1192" s="295" t="s">
        <v>926</v>
      </c>
      <c r="BO1192" s="177"/>
      <c r="BP1192" s="8"/>
    </row>
    <row r="1193" spans="66:68">
      <c r="BN1193" s="295" t="s">
        <v>927</v>
      </c>
      <c r="BO1193" s="177"/>
      <c r="BP1193" s="8"/>
    </row>
    <row r="1194" spans="66:68">
      <c r="BN1194" s="295" t="s">
        <v>928</v>
      </c>
      <c r="BO1194" s="177"/>
      <c r="BP1194" s="8"/>
    </row>
    <row r="1195" spans="66:68">
      <c r="BN1195" s="295" t="s">
        <v>929</v>
      </c>
      <c r="BO1195" s="177"/>
      <c r="BP1195" s="8"/>
    </row>
    <row r="1196" spans="66:68">
      <c r="BN1196" s="295" t="s">
        <v>930</v>
      </c>
      <c r="BO1196" s="180"/>
      <c r="BP1196" s="8"/>
    </row>
    <row r="1197" spans="66:68">
      <c r="BN1197" s="295" t="s">
        <v>931</v>
      </c>
      <c r="BO1197" s="176"/>
      <c r="BP1197" s="8"/>
    </row>
    <row r="1198" spans="66:68">
      <c r="BN1198" s="295" t="s">
        <v>932</v>
      </c>
      <c r="BO1198" s="176"/>
      <c r="BP1198" s="8"/>
    </row>
    <row r="1199" spans="66:68">
      <c r="BN1199" s="295" t="s">
        <v>933</v>
      </c>
      <c r="BO1199" s="176"/>
      <c r="BP1199" s="8"/>
    </row>
    <row r="1200" spans="66:68">
      <c r="BN1200" s="295" t="s">
        <v>934</v>
      </c>
      <c r="BO1200" s="176"/>
      <c r="BP1200" s="8"/>
    </row>
    <row r="1201" spans="66:68">
      <c r="BN1201" s="295" t="s">
        <v>935</v>
      </c>
      <c r="BO1201" s="181"/>
      <c r="BP1201" s="8"/>
    </row>
    <row r="1202" spans="66:68">
      <c r="BN1202" s="295" t="s">
        <v>936</v>
      </c>
      <c r="BO1202" s="182"/>
      <c r="BP1202" s="8"/>
    </row>
    <row r="1203" spans="66:68">
      <c r="BN1203" s="295" t="s">
        <v>937</v>
      </c>
      <c r="BO1203" s="177"/>
      <c r="BP1203" s="8"/>
    </row>
    <row r="1204" spans="66:68">
      <c r="BN1204" s="295" t="s">
        <v>938</v>
      </c>
      <c r="BO1204" s="177"/>
      <c r="BP1204" s="8"/>
    </row>
    <row r="1205" spans="66:68">
      <c r="BN1205" s="295" t="s">
        <v>939</v>
      </c>
      <c r="BO1205" s="177"/>
      <c r="BP1205" s="8"/>
    </row>
    <row r="1206" spans="66:68">
      <c r="BN1206" s="295" t="s">
        <v>940</v>
      </c>
      <c r="BO1206" s="177"/>
      <c r="BP1206" s="8"/>
    </row>
    <row r="1207" spans="66:68">
      <c r="BN1207" s="295" t="s">
        <v>941</v>
      </c>
      <c r="BO1207" s="177"/>
      <c r="BP1207" s="8"/>
    </row>
    <row r="1208" spans="66:68">
      <c r="BN1208" s="295" t="s">
        <v>942</v>
      </c>
      <c r="BO1208" s="177"/>
      <c r="BP1208" s="8"/>
    </row>
    <row r="1209" spans="66:68">
      <c r="BN1209" s="295" t="s">
        <v>943</v>
      </c>
      <c r="BO1209" s="177"/>
      <c r="BP1209" s="8"/>
    </row>
    <row r="1210" spans="66:68">
      <c r="BN1210" s="295" t="s">
        <v>944</v>
      </c>
      <c r="BO1210" s="177"/>
      <c r="BP1210" s="8"/>
    </row>
    <row r="1211" spans="66:68">
      <c r="BN1211" s="295" t="s">
        <v>945</v>
      </c>
      <c r="BO1211" s="177"/>
      <c r="BP1211" s="8"/>
    </row>
    <row r="1212" spans="66:68">
      <c r="BN1212" s="295" t="s">
        <v>946</v>
      </c>
      <c r="BO1212" s="177"/>
      <c r="BP1212" s="8"/>
    </row>
    <row r="1213" spans="66:68">
      <c r="BN1213" s="295" t="s">
        <v>947</v>
      </c>
      <c r="BO1213" s="177"/>
      <c r="BP1213" s="8"/>
    </row>
    <row r="1214" spans="66:68">
      <c r="BN1214" s="295" t="s">
        <v>948</v>
      </c>
      <c r="BO1214" s="183"/>
      <c r="BP1214" s="8"/>
    </row>
    <row r="1215" spans="66:68">
      <c r="BN1215" s="295" t="s">
        <v>949</v>
      </c>
      <c r="BO1215" s="183"/>
      <c r="BP1215" s="8"/>
    </row>
    <row r="1216" spans="66:68">
      <c r="BN1216" s="295" t="s">
        <v>950</v>
      </c>
      <c r="BO1216" s="179"/>
      <c r="BP1216" s="8"/>
    </row>
    <row r="1217" spans="66:68">
      <c r="BN1217" s="295" t="s">
        <v>951</v>
      </c>
      <c r="BO1217" s="179"/>
      <c r="BP1217" s="8"/>
    </row>
    <row r="1218" spans="66:68">
      <c r="BN1218" s="295" t="s">
        <v>952</v>
      </c>
      <c r="BO1218" s="176"/>
      <c r="BP1218" s="8"/>
    </row>
    <row r="1219" spans="66:68">
      <c r="BN1219" s="295" t="s">
        <v>953</v>
      </c>
      <c r="BO1219" s="176"/>
      <c r="BP1219" s="8"/>
    </row>
    <row r="1220" spans="66:68">
      <c r="BN1220" s="295" t="s">
        <v>954</v>
      </c>
      <c r="BO1220" s="179"/>
      <c r="BP1220" s="8"/>
    </row>
    <row r="1221" spans="66:68">
      <c r="BN1221" s="295" t="s">
        <v>955</v>
      </c>
      <c r="BO1221" s="179"/>
      <c r="BP1221" s="8"/>
    </row>
    <row r="1222" spans="66:68">
      <c r="BN1222" s="295" t="s">
        <v>956</v>
      </c>
      <c r="BO1222" s="120"/>
      <c r="BP1222" s="8"/>
    </row>
    <row r="1223" spans="66:68">
      <c r="BN1223" s="295" t="s">
        <v>957</v>
      </c>
      <c r="BO1223" s="120"/>
      <c r="BP1223" s="8"/>
    </row>
    <row r="1224" spans="66:68">
      <c r="BN1224" s="295" t="s">
        <v>958</v>
      </c>
      <c r="BO1224" s="139"/>
      <c r="BP1224" s="8"/>
    </row>
    <row r="1225" spans="66:68">
      <c r="BN1225" s="295" t="s">
        <v>959</v>
      </c>
      <c r="BO1225" s="120"/>
      <c r="BP1225" s="8"/>
    </row>
    <row r="1226" spans="66:68">
      <c r="BN1226" s="295" t="s">
        <v>960</v>
      </c>
      <c r="BO1226" s="120"/>
      <c r="BP1226" s="8"/>
    </row>
    <row r="1227" spans="66:68">
      <c r="BN1227" s="295" t="s">
        <v>961</v>
      </c>
      <c r="BO1227" s="158"/>
      <c r="BP1227" s="8"/>
    </row>
    <row r="1228" spans="66:68">
      <c r="BN1228" s="295" t="s">
        <v>962</v>
      </c>
      <c r="BO1228" s="120"/>
      <c r="BP1228" s="8"/>
    </row>
    <row r="1229" spans="66:68">
      <c r="BN1229" s="295" t="s">
        <v>963</v>
      </c>
      <c r="BO1229" s="158"/>
      <c r="BP1229" s="8"/>
    </row>
    <row r="1230" spans="66:68">
      <c r="BN1230" s="295" t="s">
        <v>964</v>
      </c>
      <c r="BO1230" s="101"/>
      <c r="BP1230" s="8"/>
    </row>
    <row r="1231" spans="66:68">
      <c r="BN1231" s="295" t="s">
        <v>965</v>
      </c>
      <c r="BO1231" s="101"/>
      <c r="BP1231" s="8"/>
    </row>
    <row r="1232" spans="66:68">
      <c r="BN1232" s="295" t="s">
        <v>966</v>
      </c>
      <c r="BO1232" s="101"/>
      <c r="BP1232" s="8"/>
    </row>
    <row r="1233" spans="66:68">
      <c r="BN1233" s="295" t="s">
        <v>967</v>
      </c>
      <c r="BO1233" s="101"/>
      <c r="BP1233" s="8"/>
    </row>
    <row r="1234" spans="66:68">
      <c r="BN1234" s="295" t="s">
        <v>968</v>
      </c>
      <c r="BO1234" s="101"/>
      <c r="BP1234" s="8"/>
    </row>
    <row r="1235" spans="66:68">
      <c r="BN1235" s="295" t="s">
        <v>969</v>
      </c>
      <c r="BO1235" s="101"/>
      <c r="BP1235" s="8"/>
    </row>
    <row r="1236" spans="66:68">
      <c r="BN1236" s="295" t="s">
        <v>970</v>
      </c>
      <c r="BO1236" s="101"/>
      <c r="BP1236" s="8"/>
    </row>
    <row r="1237" spans="66:68">
      <c r="BN1237" s="295" t="s">
        <v>971</v>
      </c>
      <c r="BO1237" s="101"/>
      <c r="BP1237" s="8"/>
    </row>
    <row r="1238" spans="66:68">
      <c r="BN1238" s="295" t="s">
        <v>972</v>
      </c>
      <c r="BO1238" s="176"/>
      <c r="BP1238" s="8"/>
    </row>
    <row r="1239" spans="66:68">
      <c r="BN1239" s="295" t="s">
        <v>973</v>
      </c>
      <c r="BO1239" s="184"/>
      <c r="BP1239" s="8"/>
    </row>
    <row r="1240" spans="66:68">
      <c r="BO1240" s="101"/>
      <c r="BP1240" s="8"/>
    </row>
  </sheetData>
  <dataConsolidate/>
  <mergeCells count="128">
    <mergeCell ref="BC1097:BD1097"/>
    <mergeCell ref="BC1000:BC1001"/>
    <mergeCell ref="BD1000:BD1001"/>
    <mergeCell ref="BC1002:BC1005"/>
    <mergeCell ref="BD1002:BD1005"/>
    <mergeCell ref="BF1002:BF1005"/>
    <mergeCell ref="BC1006:BC1014"/>
    <mergeCell ref="BD1006:BD1014"/>
    <mergeCell ref="A37:Y37"/>
    <mergeCell ref="A38:B38"/>
    <mergeCell ref="C38:Y38"/>
    <mergeCell ref="A39:B39"/>
    <mergeCell ref="C39:Y39"/>
    <mergeCell ref="BC998:BF998"/>
    <mergeCell ref="A35:B35"/>
    <mergeCell ref="L35:M35"/>
    <mergeCell ref="N35:O35"/>
    <mergeCell ref="P35:Q35"/>
    <mergeCell ref="W35:X35"/>
    <mergeCell ref="A36:B36"/>
    <mergeCell ref="L36:M36"/>
    <mergeCell ref="N36:O36"/>
    <mergeCell ref="P36:Q36"/>
    <mergeCell ref="W36:X36"/>
    <mergeCell ref="A30:Y30"/>
    <mergeCell ref="A31:J31"/>
    <mergeCell ref="K31:Y31"/>
    <mergeCell ref="A32:E32"/>
    <mergeCell ref="F32:J32"/>
    <mergeCell ref="K32:K34"/>
    <mergeCell ref="L32:Y32"/>
    <mergeCell ref="A33:B34"/>
    <mergeCell ref="C33:C34"/>
    <mergeCell ref="D33:D34"/>
    <mergeCell ref="R33:V33"/>
    <mergeCell ref="W33:X34"/>
    <mergeCell ref="Y33:Y34"/>
    <mergeCell ref="L34:M34"/>
    <mergeCell ref="N34:O34"/>
    <mergeCell ref="P34:Q34"/>
    <mergeCell ref="S34:T34"/>
    <mergeCell ref="E33:E34"/>
    <mergeCell ref="F33:F34"/>
    <mergeCell ref="G33:H34"/>
    <mergeCell ref="I33:I34"/>
    <mergeCell ref="J33:J34"/>
    <mergeCell ref="L33:Q33"/>
    <mergeCell ref="F28:G28"/>
    <mergeCell ref="I28:J28"/>
    <mergeCell ref="L28:N28"/>
    <mergeCell ref="F29:G29"/>
    <mergeCell ref="I29:J29"/>
    <mergeCell ref="L29:N29"/>
    <mergeCell ref="F26:G26"/>
    <mergeCell ref="I26:J26"/>
    <mergeCell ref="L26:N26"/>
    <mergeCell ref="F27:G27"/>
    <mergeCell ref="I27:J27"/>
    <mergeCell ref="L27:N27"/>
    <mergeCell ref="F24:G24"/>
    <mergeCell ref="I24:J24"/>
    <mergeCell ref="L24:N24"/>
    <mergeCell ref="F25:G25"/>
    <mergeCell ref="I25:J25"/>
    <mergeCell ref="L25:N25"/>
    <mergeCell ref="F22:G22"/>
    <mergeCell ref="I22:J22"/>
    <mergeCell ref="L22:N22"/>
    <mergeCell ref="F23:G23"/>
    <mergeCell ref="I23:J23"/>
    <mergeCell ref="L23:N23"/>
    <mergeCell ref="F20:G20"/>
    <mergeCell ref="I20:J20"/>
    <mergeCell ref="L20:N20"/>
    <mergeCell ref="F21:G21"/>
    <mergeCell ref="I21:J21"/>
    <mergeCell ref="L21:N21"/>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A6:Y6"/>
    <mergeCell ref="B7:H7"/>
    <mergeCell ref="K7:M7"/>
    <mergeCell ref="O7:T7"/>
    <mergeCell ref="U7:V7"/>
    <mergeCell ref="W7:Y7"/>
    <mergeCell ref="B1:T1"/>
    <mergeCell ref="A2:U2"/>
    <mergeCell ref="W2:Y2"/>
    <mergeCell ref="A3:U3"/>
    <mergeCell ref="W3:X3"/>
    <mergeCell ref="A4:U4"/>
  </mergeCells>
  <dataValidations count="30">
    <dataValidation type="decimal" allowBlank="1" showInputMessage="1" showErrorMessage="1" error="Este valor es invalido, por favor verifique su unidad de medida y la meta programada, y vuelva a introducir el valor correcto!!!" prompt="Introduce el resultado logrado en el avance físico del proyecto!" sqref="W20:W25">
      <formula1>0</formula1>
      <formula2>999999</formula2>
    </dataValidation>
    <dataValidation type="list" allowBlank="1" showInputMessage="1" showErrorMessage="1" error="No puede cambiar el Nombre del  Programa, sólo ebe seleccionarlo.  " sqref="B7:H7">
      <formula1>$BB$999:$BB$1068</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29">
      <formula1>$AI$6:$AI$8</formula1>
    </dataValidation>
    <dataValidation type="list" allowBlank="1" showInputMessage="1" showErrorMessage="1" error="!!Debe elegir el tipo de indicador de la lista!!" prompt="!!Seleccione el tipo de indicador!!" sqref="H18:H29">
      <formula1>$AC$6:$AC$7</formula1>
    </dataValidation>
    <dataValidation allowBlank="1" showInputMessage="1" showErrorMessage="1" prompt="!!Registre la meta Programada al trimestre de reporte!!" sqref="V18:V19 V26:V29"/>
    <dataValidation allowBlank="1" showInputMessage="1" showErrorMessage="1" error="!!Registre en números relativos, la meta programada al trimestre de reporte!!" prompt="!!Registre en números relativos, la meta programada al trimestre de reporte!!" sqref="X18:X29"/>
    <dataValidation allowBlank="1" showInputMessage="1" showErrorMessage="1" error="!!Registre en números absolutos, la meta programada al trimestre de reporte!!" prompt="!!Registre en números absolutos, la meta programada al trimestre de reporte!!" sqref="W18:W19 W26:W29"/>
    <dataValidation type="list" allowBlank="1" showInputMessage="1" showErrorMessage="1" error="!!Debe seleccionar de la lista la frecuencia que mide el indicador!!" prompt="!!Seleccione la frecuencia para medir el indicador!!" sqref="L18:L29 M18:N21 M26:N29">
      <formula1>$Z$6:$Z$13</formula1>
    </dataValidation>
    <dataValidation type="list" allowBlank="1" showInputMessage="1" showErrorMessage="1" error="!!Debe seleccionar de la lista el sentido de medición del indicador!!!!" prompt="!!Seleccione el sentido de medición del indicador!!" sqref="K18:K29">
      <formula1>$AF$6:$AF$7</formula1>
    </dataValidation>
    <dataValidation type="custom" allowBlank="1" showInputMessage="1" showErrorMessage="1" error="!! No modifique esta información !!" sqref="A6:Y6 A7 I7 N7 U7:V7 A8:Y8 A9:P9 Q9:S11 J10:J11 A10:A11 A12:Y12 A13 D13 I13 N13:O13 A14:Y17 A30:Y34 A37:Y37 E35:E36 J35:K36 P35:Q36 V35:Y36">
      <formula1>0</formula1>
    </dataValidation>
    <dataValidation type="custom" allowBlank="1" showInputMessage="1" showErrorMessage="1" error="!!No modifique esta información!!" sqref="A35:B36">
      <formula1>0</formula1>
    </dataValidation>
    <dataValidation type="list" allowBlank="1" showInputMessage="1" showErrorMessage="1" sqref="P13">
      <formula1>$BN$999:$BN$1239</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$BJ$999:$BJ$1019</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18:G21 G26:G29 F18:F29">
      <formula1>$AE$6:$AE$10</formula1>
    </dataValidation>
    <dataValidation type="list" allowBlank="1" showInputMessage="1" showErrorMessage="1" error="!!Debe elegir la dimennsión que mide el indicador!!" prompt="!!Seleccione la dimensión que mide el indicador!!" sqref="J18 I18:I29">
      <formula1>$AD$6:$AD$9</formula1>
    </dataValidation>
    <dataValidation type="list" allowBlank="1" showInputMessage="1" showErrorMessage="1" sqref="G35:G36 S35:S36">
      <formula1>$AH$6:$AH$20</formula1>
    </dataValidation>
    <dataValidation type="list" allowBlank="1" showInputMessage="1" showErrorMessage="1" sqref="E11:I11">
      <formula1>$BH$999:$BH$1069</formula1>
    </dataValidation>
    <dataValidation type="list" allowBlank="1" showInputMessage="1" showErrorMessage="1" sqref="T9">
      <formula1>$BO$998:$BO$1004</formula1>
    </dataValidation>
    <dataValidation type="list" allowBlank="1" showInputMessage="1" showErrorMessage="1" sqref="B11:D11">
      <formula1>$BH$999:$BH$1068</formula1>
    </dataValidation>
    <dataValidation type="list" allowBlank="1" showInputMessage="1" showErrorMessage="1" sqref="B10:I10">
      <formula1>$BG$999:$BG$1003</formula1>
    </dataValidation>
    <dataValidation type="list" allowBlank="1" showInputMessage="1" showErrorMessage="1" sqref="J13">
      <formula1>$BM$1000:$BM$1112</formula1>
    </dataValidation>
    <dataValidation type="list" allowBlank="1" showInputMessage="1" showErrorMessage="1" sqref="E13">
      <formula1>$BL$1000:$BL$1027</formula1>
    </dataValidation>
    <dataValidation type="list" allowBlank="1" showInputMessage="1" showErrorMessage="1" sqref="B18">
      <formula1>FINES</formula1>
    </dataValidation>
    <dataValidation type="list" allowBlank="1" showInputMessage="1" showErrorMessage="1" sqref="B13:C13">
      <formula1>$BK$999:$BK$1002</formula1>
    </dataValidation>
    <dataValidation type="list" allowBlank="1" showInputMessage="1" showErrorMessage="1" sqref="K10:M10">
      <formula1>$BI$999:$BI$1042</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$BC$1068:$BC$1095</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44"/>
  <sheetViews>
    <sheetView showGridLines="0" view="pageBreakPreview" topLeftCell="A14" zoomScale="110" zoomScaleNormal="80" zoomScaleSheetLayoutView="110" workbookViewId="0">
      <selection activeCell="B20" sqref="B20"/>
    </sheetView>
  </sheetViews>
  <sheetFormatPr baseColWidth="10" defaultRowHeight="15"/>
  <cols>
    <col min="1" max="1" width="18.85546875" style="466" customWidth="1"/>
    <col min="2" max="2" width="19.85546875" style="7" customWidth="1"/>
    <col min="3" max="3" width="24.5703125" style="7" customWidth="1"/>
    <col min="4" max="4" width="37.85546875" style="7" customWidth="1"/>
    <col min="5" max="5" width="35.7109375" style="7" customWidth="1"/>
    <col min="6" max="6" width="12.5703125" style="7" customWidth="1"/>
    <col min="7" max="7" width="10.28515625" style="7" customWidth="1"/>
    <col min="8" max="8" width="10.5703125" style="7" customWidth="1"/>
    <col min="9" max="9" width="0.42578125" style="7" customWidth="1"/>
    <col min="10" max="10" width="13.140625" style="7" customWidth="1"/>
    <col min="11" max="11" width="13.28515625" style="7" customWidth="1"/>
    <col min="12" max="12" width="10.140625" style="7" customWidth="1"/>
    <col min="13" max="13" width="4.7109375" style="7" customWidth="1"/>
    <col min="14" max="14" width="14.5703125" style="7" customWidth="1"/>
    <col min="15" max="15" width="6.140625" style="7" customWidth="1"/>
    <col min="16" max="16" width="9.7109375" style="7" customWidth="1"/>
    <col min="17" max="17" width="7.140625" style="7" customWidth="1"/>
    <col min="18" max="18" width="9.42578125" style="7" customWidth="1"/>
    <col min="19" max="19" width="9.5703125" style="7" customWidth="1"/>
    <col min="20" max="20" width="8.85546875" style="7" customWidth="1"/>
    <col min="21" max="21" width="9.28515625" style="7" customWidth="1"/>
    <col min="22" max="22" width="10.7109375" style="7" bestFit="1" customWidth="1"/>
    <col min="23" max="23" width="9.7109375" style="7" customWidth="1"/>
    <col min="24" max="24" width="9" style="7" customWidth="1"/>
    <col min="25" max="25" width="14.7109375" style="7" customWidth="1"/>
    <col min="26" max="26" width="11.5703125" style="7" hidden="1" customWidth="1"/>
    <col min="27" max="27" width="6.140625" style="7" hidden="1" customWidth="1"/>
    <col min="28" max="28" width="7.7109375" style="7" hidden="1" customWidth="1"/>
    <col min="29" max="30" width="11.42578125" style="7" hidden="1" customWidth="1"/>
    <col min="31" max="31" width="22.28515625" style="7" hidden="1" customWidth="1"/>
    <col min="32" max="32" width="18.5703125" style="7" hidden="1" customWidth="1"/>
    <col min="33" max="33" width="19.42578125" style="7" hidden="1" customWidth="1"/>
    <col min="34" max="34" width="11.42578125" style="7" hidden="1" customWidth="1"/>
    <col min="35" max="35" width="19.140625" style="7" hidden="1" customWidth="1"/>
    <col min="36" max="52" width="11.42578125" style="7" hidden="1" customWidth="1"/>
    <col min="53" max="53" width="7.85546875" style="7" hidden="1" customWidth="1"/>
    <col min="54" max="54" width="80" style="7" hidden="1" customWidth="1"/>
    <col min="55" max="55" width="11.5703125" style="7" hidden="1" customWidth="1"/>
    <col min="56" max="56" width="38.140625" style="7" hidden="1" customWidth="1"/>
    <col min="57" max="57" width="75.28515625" style="7" hidden="1" customWidth="1"/>
    <col min="58" max="58" width="73" style="7" hidden="1" customWidth="1"/>
    <col min="59" max="59" width="59.42578125" style="7" hidden="1" customWidth="1"/>
    <col min="60" max="60" width="45.7109375" style="7" hidden="1" customWidth="1"/>
    <col min="61" max="61" width="90" style="7" hidden="1" customWidth="1"/>
    <col min="62" max="62" width="43.42578125" style="7" hidden="1" customWidth="1"/>
    <col min="63" max="63" width="29.85546875" style="7" hidden="1" customWidth="1"/>
    <col min="64" max="64" width="38.85546875" style="7" hidden="1" customWidth="1"/>
    <col min="65" max="65" width="55.5703125" style="7" hidden="1" customWidth="1"/>
    <col min="66" max="66" width="96.85546875" style="7" hidden="1" customWidth="1"/>
    <col min="67" max="67" width="34" style="7" hidden="1" customWidth="1"/>
    <col min="68" max="68" width="85.28515625" style="7" hidden="1" customWidth="1"/>
    <col min="69" max="69" width="39" style="7" customWidth="1"/>
    <col min="70" max="16384" width="11.42578125" style="7"/>
  </cols>
  <sheetData>
    <row r="1" spans="1:54" s="8" customFormat="1" ht="16.5" hidden="1" customHeight="1">
      <c r="A1" s="444"/>
      <c r="B1" s="696"/>
      <c r="C1" s="696"/>
      <c r="D1" s="696"/>
      <c r="E1" s="696"/>
      <c r="F1" s="696"/>
      <c r="G1" s="696"/>
      <c r="H1" s="696"/>
      <c r="I1" s="696"/>
      <c r="J1" s="696"/>
      <c r="K1" s="696"/>
      <c r="L1" s="696"/>
      <c r="M1" s="696"/>
      <c r="N1" s="696"/>
      <c r="O1" s="696"/>
      <c r="P1" s="696"/>
      <c r="Q1" s="696"/>
      <c r="R1" s="696"/>
      <c r="S1" s="696"/>
      <c r="T1" s="696"/>
    </row>
    <row r="2" spans="1:54" s="8" customFormat="1" ht="14.25" customHeight="1">
      <c r="A2" s="697" t="s">
        <v>547</v>
      </c>
      <c r="B2" s="697"/>
      <c r="C2" s="697"/>
      <c r="D2" s="697"/>
      <c r="E2" s="697"/>
      <c r="F2" s="697"/>
      <c r="G2" s="697"/>
      <c r="H2" s="697"/>
      <c r="I2" s="697"/>
      <c r="J2" s="697"/>
      <c r="K2" s="697"/>
      <c r="L2" s="697"/>
      <c r="M2" s="697"/>
      <c r="N2" s="697"/>
      <c r="O2" s="697"/>
      <c r="P2" s="697"/>
      <c r="Q2" s="697"/>
      <c r="R2" s="697"/>
      <c r="S2" s="697"/>
      <c r="T2" s="697"/>
      <c r="U2" s="697"/>
      <c r="V2" s="319"/>
      <c r="W2" s="698" t="s">
        <v>548</v>
      </c>
      <c r="X2" s="698"/>
      <c r="Y2" s="698"/>
      <c r="AA2" s="21" t="s">
        <v>549</v>
      </c>
    </row>
    <row r="3" spans="1:54" s="8" customFormat="1" ht="18" customHeight="1">
      <c r="A3" s="699"/>
      <c r="B3" s="699"/>
      <c r="C3" s="699"/>
      <c r="D3" s="699"/>
      <c r="E3" s="699"/>
      <c r="F3" s="699"/>
      <c r="G3" s="699"/>
      <c r="H3" s="699"/>
      <c r="I3" s="699"/>
      <c r="J3" s="699"/>
      <c r="K3" s="699"/>
      <c r="L3" s="699"/>
      <c r="M3" s="699"/>
      <c r="N3" s="699"/>
      <c r="O3" s="699"/>
      <c r="P3" s="699"/>
      <c r="Q3" s="699"/>
      <c r="R3" s="699"/>
      <c r="S3" s="699"/>
      <c r="T3" s="699"/>
      <c r="U3" s="699"/>
      <c r="V3" s="319"/>
      <c r="W3" s="700" t="s">
        <v>550</v>
      </c>
      <c r="X3" s="700"/>
      <c r="Y3" s="22" t="s">
        <v>553</v>
      </c>
      <c r="AA3" s="21" t="s">
        <v>552</v>
      </c>
    </row>
    <row r="4" spans="1:54" s="8" customFormat="1" ht="15.75" customHeight="1">
      <c r="A4" s="701"/>
      <c r="B4" s="701"/>
      <c r="C4" s="701"/>
      <c r="D4" s="701"/>
      <c r="E4" s="701"/>
      <c r="F4" s="701"/>
      <c r="G4" s="701"/>
      <c r="H4" s="701"/>
      <c r="I4" s="701"/>
      <c r="J4" s="701"/>
      <c r="K4" s="701"/>
      <c r="L4" s="701"/>
      <c r="M4" s="701"/>
      <c r="N4" s="701"/>
      <c r="O4" s="701"/>
      <c r="P4" s="701"/>
      <c r="Q4" s="701"/>
      <c r="R4" s="701"/>
      <c r="S4" s="701"/>
      <c r="T4" s="701"/>
      <c r="U4" s="701"/>
      <c r="V4" s="319"/>
      <c r="W4" s="23"/>
      <c r="X4" s="23"/>
      <c r="Y4" s="23"/>
      <c r="AA4" s="21" t="s">
        <v>553</v>
      </c>
    </row>
    <row r="5" spans="1:54" s="8" customFormat="1" ht="12.75" customHeight="1" thickBot="1">
      <c r="A5" s="444"/>
      <c r="C5" s="319"/>
      <c r="D5" s="319"/>
      <c r="E5" s="319"/>
      <c r="F5" s="319"/>
      <c r="G5" s="319"/>
      <c r="H5" s="319"/>
      <c r="I5" s="319"/>
      <c r="J5" s="319"/>
      <c r="K5" s="319"/>
      <c r="L5" s="319"/>
      <c r="M5" s="319"/>
      <c r="N5" s="319"/>
      <c r="O5" s="319"/>
      <c r="P5" s="319"/>
      <c r="Q5" s="319"/>
      <c r="R5" s="319"/>
      <c r="S5" s="319"/>
      <c r="T5" s="319"/>
      <c r="U5" s="319"/>
      <c r="V5" s="319"/>
      <c r="W5" s="319"/>
      <c r="X5" s="319"/>
      <c r="Y5" s="319"/>
      <c r="AA5" s="262" t="s">
        <v>551</v>
      </c>
      <c r="AD5" s="8" t="s">
        <v>41</v>
      </c>
      <c r="AI5" s="263" t="s">
        <v>554</v>
      </c>
    </row>
    <row r="6" spans="1:54" s="25" customFormat="1" ht="19.5" thickBot="1">
      <c r="A6" s="657" t="s">
        <v>555</v>
      </c>
      <c r="B6" s="658"/>
      <c r="C6" s="658"/>
      <c r="D6" s="658"/>
      <c r="E6" s="658"/>
      <c r="F6" s="658"/>
      <c r="G6" s="658"/>
      <c r="H6" s="658"/>
      <c r="I6" s="658"/>
      <c r="J6" s="658"/>
      <c r="K6" s="658"/>
      <c r="L6" s="658"/>
      <c r="M6" s="658"/>
      <c r="N6" s="658"/>
      <c r="O6" s="658"/>
      <c r="P6" s="658"/>
      <c r="Q6" s="658"/>
      <c r="R6" s="658"/>
      <c r="S6" s="658"/>
      <c r="T6" s="658"/>
      <c r="U6" s="658"/>
      <c r="V6" s="658"/>
      <c r="W6" s="658"/>
      <c r="X6" s="658"/>
      <c r="Y6" s="659"/>
      <c r="Z6" s="24" t="s">
        <v>556</v>
      </c>
      <c r="AA6" s="7" t="s">
        <v>27</v>
      </c>
      <c r="AC6" s="7" t="s">
        <v>52</v>
      </c>
      <c r="AD6" s="26" t="s">
        <v>23</v>
      </c>
      <c r="AE6" s="26" t="s">
        <v>26</v>
      </c>
      <c r="AF6" s="5" t="s">
        <v>22</v>
      </c>
      <c r="AG6" s="7">
        <v>2013</v>
      </c>
      <c r="AH6" s="264" t="s">
        <v>557</v>
      </c>
      <c r="AI6" s="7" t="s">
        <v>558</v>
      </c>
      <c r="BA6" s="8"/>
      <c r="BB6" s="8"/>
    </row>
    <row r="7" spans="1:54" ht="30.75" customHeight="1" thickBot="1">
      <c r="A7" s="445" t="s">
        <v>6</v>
      </c>
      <c r="B7" s="687" t="s">
        <v>236</v>
      </c>
      <c r="C7" s="688"/>
      <c r="D7" s="688"/>
      <c r="E7" s="688"/>
      <c r="F7" s="688"/>
      <c r="G7" s="688"/>
      <c r="H7" s="689"/>
      <c r="I7" s="28" t="s">
        <v>559</v>
      </c>
      <c r="J7" s="29" t="s">
        <v>560</v>
      </c>
      <c r="K7" s="669" t="s">
        <v>561</v>
      </c>
      <c r="L7" s="670"/>
      <c r="M7" s="690"/>
      <c r="N7" s="27" t="s">
        <v>562</v>
      </c>
      <c r="O7" s="669" t="s">
        <v>563</v>
      </c>
      <c r="P7" s="670"/>
      <c r="Q7" s="670"/>
      <c r="R7" s="670"/>
      <c r="S7" s="670"/>
      <c r="T7" s="690"/>
      <c r="U7" s="691" t="s">
        <v>564</v>
      </c>
      <c r="V7" s="692"/>
      <c r="W7" s="693" t="s">
        <v>563</v>
      </c>
      <c r="X7" s="694"/>
      <c r="Y7" s="695"/>
      <c r="Z7" s="24" t="s">
        <v>65</v>
      </c>
      <c r="AA7" s="7" t="s">
        <v>28</v>
      </c>
      <c r="AC7" s="7" t="s">
        <v>21</v>
      </c>
      <c r="AD7" s="26" t="s">
        <v>53</v>
      </c>
      <c r="AE7" s="26" t="s">
        <v>520</v>
      </c>
      <c r="AF7" s="5" t="s">
        <v>64</v>
      </c>
      <c r="AG7" s="7">
        <v>2014</v>
      </c>
      <c r="AH7" s="264" t="s">
        <v>565</v>
      </c>
      <c r="AI7" s="7" t="s">
        <v>566</v>
      </c>
      <c r="BA7" s="8"/>
      <c r="BB7" s="8"/>
    </row>
    <row r="8" spans="1:54" s="25" customFormat="1" ht="19.5" thickBot="1">
      <c r="A8" s="657" t="s">
        <v>567</v>
      </c>
      <c r="B8" s="658"/>
      <c r="C8" s="658"/>
      <c r="D8" s="658"/>
      <c r="E8" s="658"/>
      <c r="F8" s="658"/>
      <c r="G8" s="658"/>
      <c r="H8" s="658"/>
      <c r="I8" s="658"/>
      <c r="J8" s="658"/>
      <c r="K8" s="658"/>
      <c r="L8" s="658"/>
      <c r="M8" s="658"/>
      <c r="N8" s="658"/>
      <c r="O8" s="658"/>
      <c r="P8" s="658"/>
      <c r="Q8" s="658"/>
      <c r="R8" s="658"/>
      <c r="S8" s="658"/>
      <c r="T8" s="658"/>
      <c r="U8" s="658"/>
      <c r="V8" s="658"/>
      <c r="W8" s="658"/>
      <c r="X8" s="658"/>
      <c r="Y8" s="659"/>
      <c r="Z8" s="30" t="s">
        <v>568</v>
      </c>
      <c r="AA8" s="7" t="s">
        <v>29</v>
      </c>
      <c r="AD8" s="26" t="s">
        <v>74</v>
      </c>
      <c r="AE8" s="26" t="s">
        <v>569</v>
      </c>
      <c r="AG8" s="7">
        <v>2015</v>
      </c>
      <c r="AH8" s="264" t="s">
        <v>570</v>
      </c>
      <c r="AI8" s="7" t="s">
        <v>571</v>
      </c>
      <c r="BA8" s="8"/>
      <c r="BB8" s="8"/>
    </row>
    <row r="9" spans="1:54" ht="16.5" customHeight="1" thickBot="1">
      <c r="A9" s="660" t="s">
        <v>572</v>
      </c>
      <c r="B9" s="661"/>
      <c r="C9" s="661"/>
      <c r="D9" s="661"/>
      <c r="E9" s="661"/>
      <c r="F9" s="661"/>
      <c r="G9" s="661"/>
      <c r="H9" s="661"/>
      <c r="I9" s="662"/>
      <c r="J9" s="663" t="s">
        <v>573</v>
      </c>
      <c r="K9" s="664"/>
      <c r="L9" s="664"/>
      <c r="M9" s="664"/>
      <c r="N9" s="664"/>
      <c r="O9" s="664"/>
      <c r="P9" s="665"/>
      <c r="Q9" s="666" t="s">
        <v>574</v>
      </c>
      <c r="R9" s="666"/>
      <c r="S9" s="666"/>
      <c r="T9" s="669" t="s">
        <v>5</v>
      </c>
      <c r="U9" s="670"/>
      <c r="V9" s="670"/>
      <c r="W9" s="670"/>
      <c r="X9" s="670"/>
      <c r="Y9" s="671"/>
      <c r="Z9" s="24" t="s">
        <v>83</v>
      </c>
      <c r="AA9" s="7" t="s">
        <v>30</v>
      </c>
      <c r="AD9" s="26" t="s">
        <v>82</v>
      </c>
      <c r="AE9" s="26" t="s">
        <v>98</v>
      </c>
      <c r="AG9" s="7">
        <v>2016</v>
      </c>
      <c r="AH9" s="264" t="s">
        <v>575</v>
      </c>
      <c r="BA9" s="8"/>
      <c r="BB9" s="8"/>
    </row>
    <row r="10" spans="1:54" ht="27.75" customHeight="1" thickBot="1">
      <c r="A10" s="446" t="s">
        <v>576</v>
      </c>
      <c r="B10" s="678" t="s">
        <v>15</v>
      </c>
      <c r="C10" s="679"/>
      <c r="D10" s="679"/>
      <c r="E10" s="679"/>
      <c r="F10" s="679"/>
      <c r="G10" s="679"/>
      <c r="H10" s="679"/>
      <c r="I10" s="680"/>
      <c r="J10" s="32" t="s">
        <v>18</v>
      </c>
      <c r="K10" s="681" t="s">
        <v>5</v>
      </c>
      <c r="L10" s="682"/>
      <c r="M10" s="682"/>
      <c r="N10" s="682"/>
      <c r="O10" s="682"/>
      <c r="P10" s="683"/>
      <c r="Q10" s="667"/>
      <c r="R10" s="667"/>
      <c r="S10" s="667"/>
      <c r="T10" s="672"/>
      <c r="U10" s="673"/>
      <c r="V10" s="673"/>
      <c r="W10" s="673"/>
      <c r="X10" s="673"/>
      <c r="Y10" s="674"/>
      <c r="Z10" s="24" t="s">
        <v>65</v>
      </c>
      <c r="AE10" s="26" t="s">
        <v>54</v>
      </c>
      <c r="AG10" s="7">
        <v>2017</v>
      </c>
      <c r="AH10" s="264" t="s">
        <v>577</v>
      </c>
      <c r="BA10" s="8"/>
      <c r="BB10" s="8"/>
    </row>
    <row r="11" spans="1:54" ht="40.5" customHeight="1" thickBot="1">
      <c r="A11" s="447" t="s">
        <v>16</v>
      </c>
      <c r="B11" s="684" t="s">
        <v>343</v>
      </c>
      <c r="C11" s="685"/>
      <c r="D11" s="685"/>
      <c r="E11" s="684"/>
      <c r="F11" s="685"/>
      <c r="G11" s="685"/>
      <c r="H11" s="685"/>
      <c r="I11" s="686"/>
      <c r="J11" s="36" t="s">
        <v>16</v>
      </c>
      <c r="K11" s="647"/>
      <c r="L11" s="648"/>
      <c r="M11" s="648"/>
      <c r="N11" s="648"/>
      <c r="O11" s="648"/>
      <c r="P11" s="649"/>
      <c r="Q11" s="668"/>
      <c r="R11" s="668"/>
      <c r="S11" s="668"/>
      <c r="T11" s="675"/>
      <c r="U11" s="676"/>
      <c r="V11" s="676"/>
      <c r="W11" s="676"/>
      <c r="X11" s="676"/>
      <c r="Y11" s="677"/>
      <c r="Z11" s="24" t="s">
        <v>90</v>
      </c>
      <c r="AG11" s="7">
        <v>2018</v>
      </c>
      <c r="AH11" s="264" t="s">
        <v>578</v>
      </c>
      <c r="BA11" s="8"/>
      <c r="BB11" s="8"/>
    </row>
    <row r="12" spans="1:54" ht="15.75" customHeight="1" thickTop="1" thickBot="1">
      <c r="A12" s="733" t="s">
        <v>579</v>
      </c>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5"/>
      <c r="Z12" s="24" t="s">
        <v>580</v>
      </c>
      <c r="AG12" s="7">
        <v>2019</v>
      </c>
      <c r="AH12" s="264" t="s">
        <v>581</v>
      </c>
      <c r="BA12" s="8"/>
      <c r="BB12" s="8"/>
    </row>
    <row r="13" spans="1:54" ht="34.5" customHeight="1" thickTop="1" thickBot="1">
      <c r="A13" s="448" t="s">
        <v>9</v>
      </c>
      <c r="B13" s="871" t="s">
        <v>10</v>
      </c>
      <c r="C13" s="872"/>
      <c r="D13" s="318" t="s">
        <v>11</v>
      </c>
      <c r="E13" s="873" t="s">
        <v>142</v>
      </c>
      <c r="F13" s="874"/>
      <c r="G13" s="874"/>
      <c r="H13" s="875"/>
      <c r="I13" s="359" t="s">
        <v>13</v>
      </c>
      <c r="J13" s="876" t="s">
        <v>352</v>
      </c>
      <c r="K13" s="877"/>
      <c r="L13" s="877"/>
      <c r="M13" s="878"/>
      <c r="N13" s="744" t="s">
        <v>582</v>
      </c>
      <c r="O13" s="745"/>
      <c r="P13" s="826" t="s">
        <v>869</v>
      </c>
      <c r="Q13" s="822"/>
      <c r="R13" s="822"/>
      <c r="S13" s="822"/>
      <c r="T13" s="822"/>
      <c r="U13" s="822"/>
      <c r="V13" s="822"/>
      <c r="W13" s="822"/>
      <c r="X13" s="822"/>
      <c r="Y13" s="822"/>
      <c r="Z13" s="24" t="s">
        <v>583</v>
      </c>
      <c r="AG13" s="7">
        <v>2020</v>
      </c>
      <c r="AH13" s="264" t="s">
        <v>584</v>
      </c>
      <c r="BA13" s="8"/>
      <c r="BB13" s="8"/>
    </row>
    <row r="14" spans="1:54" ht="15.75" thickBot="1">
      <c r="A14" s="624" t="s">
        <v>585</v>
      </c>
      <c r="B14" s="625"/>
      <c r="C14" s="625"/>
      <c r="D14" s="625"/>
      <c r="E14" s="625"/>
      <c r="F14" s="625"/>
      <c r="G14" s="625"/>
      <c r="H14" s="625"/>
      <c r="I14" s="625"/>
      <c r="J14" s="625"/>
      <c r="K14" s="625"/>
      <c r="L14" s="625"/>
      <c r="M14" s="625"/>
      <c r="N14" s="625"/>
      <c r="O14" s="625"/>
      <c r="P14" s="625"/>
      <c r="Q14" s="625"/>
      <c r="R14" s="625"/>
      <c r="S14" s="625"/>
      <c r="T14" s="625"/>
      <c r="U14" s="625"/>
      <c r="V14" s="625"/>
      <c r="W14" s="625"/>
      <c r="X14" s="766"/>
      <c r="Y14" s="767"/>
      <c r="AG14" s="7">
        <v>2021</v>
      </c>
      <c r="BA14" s="8"/>
      <c r="BB14" s="8"/>
    </row>
    <row r="15" spans="1:54" ht="26.25" customHeight="1" thickBot="1">
      <c r="A15" s="901" t="s">
        <v>411</v>
      </c>
      <c r="B15" s="617" t="s">
        <v>586</v>
      </c>
      <c r="C15" s="631" t="s">
        <v>587</v>
      </c>
      <c r="D15" s="631"/>
      <c r="E15" s="631"/>
      <c r="F15" s="631"/>
      <c r="G15" s="631"/>
      <c r="H15" s="631"/>
      <c r="I15" s="631"/>
      <c r="J15" s="631"/>
      <c r="K15" s="631"/>
      <c r="L15" s="631"/>
      <c r="M15" s="631"/>
      <c r="N15" s="631"/>
      <c r="O15" s="631"/>
      <c r="P15" s="631"/>
      <c r="Q15" s="631"/>
      <c r="R15" s="631"/>
      <c r="S15" s="631"/>
      <c r="T15" s="631"/>
      <c r="U15" s="631"/>
      <c r="V15" s="631"/>
      <c r="W15" s="617" t="s">
        <v>588</v>
      </c>
      <c r="X15" s="617"/>
      <c r="Y15" s="632" t="s">
        <v>589</v>
      </c>
      <c r="AG15" s="7">
        <v>2022</v>
      </c>
      <c r="BA15" s="8"/>
      <c r="BB15" s="8"/>
    </row>
    <row r="16" spans="1:54" ht="31.5" customHeight="1" thickBot="1">
      <c r="A16" s="902"/>
      <c r="B16" s="614"/>
      <c r="C16" s="616" t="s">
        <v>590</v>
      </c>
      <c r="D16" s="616" t="s">
        <v>591</v>
      </c>
      <c r="E16" s="616" t="s">
        <v>592</v>
      </c>
      <c r="F16" s="618" t="s">
        <v>24</v>
      </c>
      <c r="G16" s="619"/>
      <c r="H16" s="616" t="s">
        <v>39</v>
      </c>
      <c r="I16" s="618" t="s">
        <v>593</v>
      </c>
      <c r="J16" s="619"/>
      <c r="K16" s="616" t="s">
        <v>40</v>
      </c>
      <c r="L16" s="618" t="s">
        <v>42</v>
      </c>
      <c r="M16" s="622"/>
      <c r="N16" s="619"/>
      <c r="O16" s="614" t="s">
        <v>25</v>
      </c>
      <c r="P16" s="614"/>
      <c r="Q16" s="614"/>
      <c r="R16" s="614"/>
      <c r="S16" s="614"/>
      <c r="T16" s="614"/>
      <c r="U16" s="614" t="s">
        <v>594</v>
      </c>
      <c r="V16" s="614"/>
      <c r="W16" s="614" t="s">
        <v>595</v>
      </c>
      <c r="X16" s="614"/>
      <c r="Y16" s="633"/>
      <c r="AG16" s="7">
        <v>2023</v>
      </c>
      <c r="BA16" s="8"/>
      <c r="BB16" s="8"/>
    </row>
    <row r="17" spans="1:54" ht="22.5" customHeight="1" thickBot="1">
      <c r="A17" s="902"/>
      <c r="B17" s="614"/>
      <c r="C17" s="634"/>
      <c r="D17" s="634"/>
      <c r="E17" s="634"/>
      <c r="F17" s="620"/>
      <c r="G17" s="621"/>
      <c r="H17" s="617"/>
      <c r="I17" s="620"/>
      <c r="J17" s="621"/>
      <c r="K17" s="617"/>
      <c r="L17" s="620"/>
      <c r="M17" s="623"/>
      <c r="N17" s="621"/>
      <c r="O17" s="50">
        <v>2013</v>
      </c>
      <c r="P17" s="50">
        <v>2014</v>
      </c>
      <c r="Q17" s="50">
        <v>2015</v>
      </c>
      <c r="R17" s="50">
        <v>2015</v>
      </c>
      <c r="S17" s="50">
        <v>2016</v>
      </c>
      <c r="T17" s="50"/>
      <c r="U17" s="51" t="s">
        <v>596</v>
      </c>
      <c r="V17" s="51" t="s">
        <v>597</v>
      </c>
      <c r="W17" s="50" t="s">
        <v>598</v>
      </c>
      <c r="X17" s="50" t="s">
        <v>599</v>
      </c>
      <c r="Y17" s="631"/>
      <c r="AG17" s="7">
        <v>2024</v>
      </c>
      <c r="BA17" s="8"/>
      <c r="BB17" s="8"/>
    </row>
    <row r="18" spans="1:54" ht="39" thickBot="1">
      <c r="A18" s="449" t="s">
        <v>412</v>
      </c>
      <c r="B18" s="450" t="s">
        <v>8</v>
      </c>
      <c r="C18" s="451"/>
      <c r="D18" s="452" t="s">
        <v>1034</v>
      </c>
      <c r="E18" s="54"/>
      <c r="F18" s="606" t="s">
        <v>26</v>
      </c>
      <c r="G18" s="607"/>
      <c r="H18" s="55" t="s">
        <v>21</v>
      </c>
      <c r="I18" s="606" t="s">
        <v>23</v>
      </c>
      <c r="J18" s="607"/>
      <c r="K18" s="55" t="s">
        <v>22</v>
      </c>
      <c r="L18" s="606" t="s">
        <v>568</v>
      </c>
      <c r="M18" s="615"/>
      <c r="N18" s="607"/>
      <c r="O18" s="57"/>
      <c r="P18" s="57"/>
      <c r="Q18" s="57"/>
      <c r="R18" s="57"/>
      <c r="S18" s="57"/>
      <c r="T18" s="57"/>
      <c r="U18" s="58"/>
      <c r="V18" s="58"/>
      <c r="W18" s="59"/>
      <c r="X18" s="58"/>
      <c r="Y18" s="60"/>
      <c r="BA18" s="8"/>
      <c r="BB18" s="8"/>
    </row>
    <row r="19" spans="1:54" ht="90" thickBot="1">
      <c r="A19" s="449" t="s">
        <v>414</v>
      </c>
      <c r="B19" s="61" t="s">
        <v>1198</v>
      </c>
      <c r="C19" s="453" t="s">
        <v>1199</v>
      </c>
      <c r="D19" s="454" t="s">
        <v>1200</v>
      </c>
      <c r="E19" s="454" t="s">
        <v>1201</v>
      </c>
      <c r="F19" s="609" t="s">
        <v>26</v>
      </c>
      <c r="G19" s="610"/>
      <c r="H19" s="62" t="s">
        <v>21</v>
      </c>
      <c r="I19" s="606" t="s">
        <v>23</v>
      </c>
      <c r="J19" s="607"/>
      <c r="K19" s="55" t="s">
        <v>22</v>
      </c>
      <c r="L19" s="606" t="s">
        <v>568</v>
      </c>
      <c r="M19" s="615"/>
      <c r="N19" s="607"/>
      <c r="O19" s="57"/>
      <c r="P19" s="57"/>
      <c r="Q19" s="57"/>
      <c r="R19" s="57"/>
      <c r="S19" s="57"/>
      <c r="T19" s="57"/>
      <c r="U19" s="58"/>
      <c r="V19" s="58"/>
      <c r="W19" s="59"/>
      <c r="X19" s="58"/>
      <c r="Y19" s="60"/>
      <c r="BA19" s="8"/>
      <c r="BB19" s="8"/>
    </row>
    <row r="20" spans="1:54" ht="115.5" thickBot="1">
      <c r="A20" s="537" t="s">
        <v>424</v>
      </c>
      <c r="B20" s="54" t="s">
        <v>1115</v>
      </c>
      <c r="C20" s="54" t="s">
        <v>1116</v>
      </c>
      <c r="D20" s="54" t="s">
        <v>1117</v>
      </c>
      <c r="E20" s="54" t="s">
        <v>1118</v>
      </c>
      <c r="F20" s="609" t="s">
        <v>26</v>
      </c>
      <c r="G20" s="610"/>
      <c r="H20" s="547" t="s">
        <v>21</v>
      </c>
      <c r="I20" s="606" t="s">
        <v>23</v>
      </c>
      <c r="J20" s="607"/>
      <c r="K20" s="547" t="s">
        <v>22</v>
      </c>
      <c r="L20" s="602" t="s">
        <v>568</v>
      </c>
      <c r="M20" s="608"/>
      <c r="N20" s="603"/>
      <c r="O20" s="57"/>
      <c r="P20" s="57"/>
      <c r="Q20" s="57"/>
      <c r="R20" s="57"/>
      <c r="S20" s="57"/>
      <c r="T20" s="64"/>
      <c r="U20" s="65">
        <v>1</v>
      </c>
      <c r="V20" s="65">
        <v>1</v>
      </c>
      <c r="W20" s="65">
        <v>1</v>
      </c>
      <c r="X20" s="58"/>
      <c r="Y20" s="60" t="s">
        <v>558</v>
      </c>
      <c r="BA20" s="8"/>
      <c r="BB20" s="8"/>
    </row>
    <row r="21" spans="1:54" ht="90" thickBot="1">
      <c r="A21" s="423" t="s">
        <v>426</v>
      </c>
      <c r="B21" s="54" t="s">
        <v>1119</v>
      </c>
      <c r="C21" s="54" t="s">
        <v>1120</v>
      </c>
      <c r="D21" s="54" t="s">
        <v>1121</v>
      </c>
      <c r="E21" s="54" t="s">
        <v>1122</v>
      </c>
      <c r="F21" s="604" t="s">
        <v>26</v>
      </c>
      <c r="G21" s="605"/>
      <c r="H21" s="547" t="s">
        <v>21</v>
      </c>
      <c r="I21" s="606" t="s">
        <v>23</v>
      </c>
      <c r="J21" s="607"/>
      <c r="K21" s="547" t="s">
        <v>22</v>
      </c>
      <c r="L21" s="602" t="s">
        <v>568</v>
      </c>
      <c r="M21" s="608"/>
      <c r="N21" s="603"/>
      <c r="O21" s="57"/>
      <c r="P21" s="57"/>
      <c r="Q21" s="57"/>
      <c r="R21" s="57"/>
      <c r="S21" s="57"/>
      <c r="T21" s="64"/>
      <c r="U21" s="65">
        <v>1</v>
      </c>
      <c r="V21" s="65">
        <v>1</v>
      </c>
      <c r="W21" s="65">
        <v>0.92</v>
      </c>
      <c r="X21" s="58"/>
      <c r="Y21" s="60" t="s">
        <v>558</v>
      </c>
      <c r="BA21" s="8"/>
      <c r="BB21" s="8"/>
    </row>
    <row r="22" spans="1:54" ht="102.75" thickBot="1">
      <c r="A22" s="423" t="s">
        <v>1140</v>
      </c>
      <c r="B22" s="54" t="s">
        <v>1123</v>
      </c>
      <c r="C22" s="54" t="s">
        <v>1124</v>
      </c>
      <c r="D22" s="54" t="s">
        <v>1125</v>
      </c>
      <c r="E22" s="54" t="s">
        <v>1126</v>
      </c>
      <c r="F22" s="604" t="s">
        <v>26</v>
      </c>
      <c r="G22" s="605"/>
      <c r="H22" s="547" t="s">
        <v>21</v>
      </c>
      <c r="I22" s="606" t="s">
        <v>23</v>
      </c>
      <c r="J22" s="607"/>
      <c r="K22" s="547" t="s">
        <v>22</v>
      </c>
      <c r="L22" s="609" t="s">
        <v>568</v>
      </c>
      <c r="M22" s="881"/>
      <c r="N22" s="610"/>
      <c r="O22" s="57"/>
      <c r="P22" s="57"/>
      <c r="Q22" s="57"/>
      <c r="R22" s="57"/>
      <c r="S22" s="57"/>
      <c r="T22" s="64"/>
      <c r="U22" s="65">
        <v>1</v>
      </c>
      <c r="V22" s="65">
        <v>1</v>
      </c>
      <c r="W22" s="65">
        <v>1</v>
      </c>
      <c r="X22" s="58"/>
      <c r="Y22" s="60" t="s">
        <v>558</v>
      </c>
      <c r="BA22" s="8"/>
      <c r="BB22" s="8"/>
    </row>
    <row r="23" spans="1:54" ht="128.25" thickBot="1">
      <c r="A23" s="423" t="s">
        <v>1141</v>
      </c>
      <c r="B23" s="54" t="s">
        <v>1127</v>
      </c>
      <c r="C23" s="54" t="s">
        <v>1128</v>
      </c>
      <c r="D23" s="54" t="s">
        <v>1129</v>
      </c>
      <c r="E23" s="54" t="s">
        <v>1130</v>
      </c>
      <c r="F23" s="604" t="s">
        <v>26</v>
      </c>
      <c r="G23" s="605"/>
      <c r="H23" s="547" t="s">
        <v>52</v>
      </c>
      <c r="I23" s="606" t="s">
        <v>23</v>
      </c>
      <c r="J23" s="607"/>
      <c r="K23" s="547" t="s">
        <v>22</v>
      </c>
      <c r="L23" s="609" t="s">
        <v>568</v>
      </c>
      <c r="M23" s="881"/>
      <c r="N23" s="610"/>
      <c r="O23" s="57"/>
      <c r="P23" s="57"/>
      <c r="Q23" s="57"/>
      <c r="R23" s="57"/>
      <c r="S23" s="57"/>
      <c r="T23" s="64"/>
      <c r="U23" s="65">
        <v>1</v>
      </c>
      <c r="V23" s="65">
        <v>1</v>
      </c>
      <c r="W23" s="65">
        <v>1</v>
      </c>
      <c r="X23" s="58"/>
      <c r="Y23" s="60" t="s">
        <v>558</v>
      </c>
      <c r="BA23" s="8"/>
      <c r="BB23" s="8"/>
    </row>
    <row r="24" spans="1:54" ht="90" thickBot="1">
      <c r="A24" s="423" t="s">
        <v>1158</v>
      </c>
      <c r="B24" s="54" t="s">
        <v>1132</v>
      </c>
      <c r="C24" s="54" t="s">
        <v>1133</v>
      </c>
      <c r="D24" s="54" t="s">
        <v>1134</v>
      </c>
      <c r="E24" s="54" t="s">
        <v>1135</v>
      </c>
      <c r="F24" s="609" t="s">
        <v>26</v>
      </c>
      <c r="G24" s="610"/>
      <c r="H24" s="547" t="s">
        <v>21</v>
      </c>
      <c r="I24" s="879" t="s">
        <v>23</v>
      </c>
      <c r="J24" s="880"/>
      <c r="K24" s="547" t="s">
        <v>22</v>
      </c>
      <c r="L24" s="609" t="s">
        <v>568</v>
      </c>
      <c r="M24" s="881"/>
      <c r="N24" s="610"/>
      <c r="O24" s="57"/>
      <c r="P24" s="57"/>
      <c r="Q24" s="57"/>
      <c r="R24" s="57"/>
      <c r="S24" s="57"/>
      <c r="T24" s="64"/>
      <c r="U24" s="65">
        <v>1</v>
      </c>
      <c r="V24" s="65">
        <v>1</v>
      </c>
      <c r="W24" s="65">
        <v>1</v>
      </c>
      <c r="X24" s="58"/>
      <c r="Y24" s="60" t="s">
        <v>558</v>
      </c>
      <c r="BA24" s="8"/>
      <c r="BB24" s="8"/>
    </row>
    <row r="25" spans="1:54" ht="64.5" thickBot="1">
      <c r="A25" s="423" t="s">
        <v>2045</v>
      </c>
      <c r="B25" s="54" t="s">
        <v>1136</v>
      </c>
      <c r="C25" s="54" t="s">
        <v>1137</v>
      </c>
      <c r="D25" s="54" t="s">
        <v>1138</v>
      </c>
      <c r="E25" s="54" t="s">
        <v>1139</v>
      </c>
      <c r="F25" s="609" t="s">
        <v>26</v>
      </c>
      <c r="G25" s="610"/>
      <c r="H25" s="547" t="s">
        <v>21</v>
      </c>
      <c r="I25" s="606" t="s">
        <v>23</v>
      </c>
      <c r="J25" s="607"/>
      <c r="K25" s="547" t="s">
        <v>22</v>
      </c>
      <c r="L25" s="609" t="s">
        <v>568</v>
      </c>
      <c r="M25" s="881"/>
      <c r="N25" s="610"/>
      <c r="O25" s="57"/>
      <c r="P25" s="57"/>
      <c r="Q25" s="57"/>
      <c r="R25" s="57"/>
      <c r="S25" s="57"/>
      <c r="T25" s="64"/>
      <c r="U25" s="65">
        <v>1</v>
      </c>
      <c r="V25" s="65">
        <v>1</v>
      </c>
      <c r="W25" s="65">
        <v>1</v>
      </c>
      <c r="X25" s="58"/>
      <c r="Y25" s="60" t="s">
        <v>558</v>
      </c>
      <c r="BA25" s="8"/>
      <c r="BB25" s="8"/>
    </row>
    <row r="26" spans="1:54" ht="135.75" thickBot="1">
      <c r="A26" s="455" t="s">
        <v>428</v>
      </c>
      <c r="B26" s="424" t="s">
        <v>1202</v>
      </c>
      <c r="C26" s="57" t="s">
        <v>1203</v>
      </c>
      <c r="D26" s="454" t="s">
        <v>1200</v>
      </c>
      <c r="E26" s="456" t="s">
        <v>1204</v>
      </c>
      <c r="F26" s="609" t="s">
        <v>26</v>
      </c>
      <c r="G26" s="610"/>
      <c r="H26" s="62" t="s">
        <v>21</v>
      </c>
      <c r="I26" s="606" t="s">
        <v>23</v>
      </c>
      <c r="J26" s="607"/>
      <c r="K26" s="55" t="s">
        <v>22</v>
      </c>
      <c r="L26" s="606" t="s">
        <v>568</v>
      </c>
      <c r="M26" s="615"/>
      <c r="N26" s="607"/>
      <c r="O26" s="57"/>
      <c r="P26" s="57"/>
      <c r="Q26" s="57"/>
      <c r="R26" s="57"/>
      <c r="S26" s="57"/>
      <c r="T26" s="64"/>
      <c r="U26" s="65"/>
      <c r="V26" s="58"/>
      <c r="W26" s="59"/>
      <c r="X26" s="58"/>
      <c r="Y26" s="60"/>
      <c r="BA26" s="8"/>
      <c r="BB26" s="8"/>
    </row>
    <row r="27" spans="1:54" ht="128.25" customHeight="1" thickBot="1">
      <c r="A27" s="551" t="s">
        <v>430</v>
      </c>
      <c r="B27" s="903" t="s">
        <v>1205</v>
      </c>
      <c r="C27" s="57" t="s">
        <v>1206</v>
      </c>
      <c r="D27" s="456" t="s">
        <v>1207</v>
      </c>
      <c r="E27" s="457" t="s">
        <v>1208</v>
      </c>
      <c r="F27" s="609" t="s">
        <v>26</v>
      </c>
      <c r="G27" s="610"/>
      <c r="H27" s="62" t="s">
        <v>21</v>
      </c>
      <c r="I27" s="606" t="s">
        <v>23</v>
      </c>
      <c r="J27" s="607"/>
      <c r="K27" s="55" t="s">
        <v>22</v>
      </c>
      <c r="L27" s="606" t="s">
        <v>568</v>
      </c>
      <c r="M27" s="615"/>
      <c r="N27" s="607"/>
      <c r="O27" s="57"/>
      <c r="P27" s="57"/>
      <c r="Q27" s="57"/>
      <c r="R27" s="57">
        <v>75</v>
      </c>
      <c r="S27" s="57">
        <v>334</v>
      </c>
      <c r="T27" s="64"/>
      <c r="U27" s="68">
        <v>1</v>
      </c>
      <c r="V27" s="58"/>
      <c r="W27" s="59">
        <v>188</v>
      </c>
      <c r="X27" s="58"/>
      <c r="Y27" s="60" t="s">
        <v>558</v>
      </c>
      <c r="BA27" s="8"/>
      <c r="BB27" s="8"/>
    </row>
    <row r="28" spans="1:54" ht="105.75" thickBot="1">
      <c r="A28" s="552"/>
      <c r="B28" s="904"/>
      <c r="C28" s="57" t="s">
        <v>1209</v>
      </c>
      <c r="D28" s="456" t="s">
        <v>1207</v>
      </c>
      <c r="E28" s="456" t="s">
        <v>1210</v>
      </c>
      <c r="F28" s="609" t="s">
        <v>26</v>
      </c>
      <c r="G28" s="610"/>
      <c r="H28" s="62" t="s">
        <v>21</v>
      </c>
      <c r="I28" s="606" t="s">
        <v>23</v>
      </c>
      <c r="J28" s="607"/>
      <c r="K28" s="55" t="s">
        <v>22</v>
      </c>
      <c r="L28" s="606" t="s">
        <v>568</v>
      </c>
      <c r="M28" s="615"/>
      <c r="N28" s="607"/>
      <c r="O28" s="57"/>
      <c r="P28" s="57"/>
      <c r="Q28" s="57"/>
      <c r="R28" s="57">
        <v>46</v>
      </c>
      <c r="S28" s="57">
        <v>335</v>
      </c>
      <c r="T28" s="64"/>
      <c r="U28" s="68">
        <v>1</v>
      </c>
      <c r="V28" s="58"/>
      <c r="W28" s="59">
        <v>675</v>
      </c>
      <c r="X28" s="58"/>
      <c r="Y28" s="60" t="s">
        <v>558</v>
      </c>
      <c r="BA28" s="8"/>
      <c r="BB28" s="8"/>
    </row>
    <row r="29" spans="1:54" ht="120.75" thickBot="1">
      <c r="A29" s="552"/>
      <c r="B29" s="904"/>
      <c r="C29" s="57" t="s">
        <v>1211</v>
      </c>
      <c r="D29" s="456" t="s">
        <v>1207</v>
      </c>
      <c r="E29" s="457" t="s">
        <v>1212</v>
      </c>
      <c r="F29" s="609" t="s">
        <v>26</v>
      </c>
      <c r="G29" s="610"/>
      <c r="H29" s="62" t="s">
        <v>21</v>
      </c>
      <c r="I29" s="606" t="s">
        <v>23</v>
      </c>
      <c r="J29" s="607"/>
      <c r="K29" s="55" t="s">
        <v>22</v>
      </c>
      <c r="L29" s="606" t="s">
        <v>568</v>
      </c>
      <c r="M29" s="615"/>
      <c r="N29" s="607"/>
      <c r="O29" s="57"/>
      <c r="P29" s="57"/>
      <c r="Q29" s="57"/>
      <c r="R29" s="57">
        <v>30</v>
      </c>
      <c r="S29" s="57">
        <v>18</v>
      </c>
      <c r="T29" s="64"/>
      <c r="U29" s="68">
        <v>1</v>
      </c>
      <c r="V29" s="58"/>
      <c r="W29" s="59">
        <v>16</v>
      </c>
      <c r="X29" s="58"/>
      <c r="Y29" s="60" t="s">
        <v>558</v>
      </c>
      <c r="BA29" s="8"/>
      <c r="BB29" s="8"/>
    </row>
    <row r="30" spans="1:54" ht="64.5" thickBot="1">
      <c r="A30" s="552"/>
      <c r="B30" s="904"/>
      <c r="C30" s="458" t="s">
        <v>1213</v>
      </c>
      <c r="D30" s="456" t="s">
        <v>1207</v>
      </c>
      <c r="E30" s="456" t="s">
        <v>1214</v>
      </c>
      <c r="F30" s="609" t="s">
        <v>26</v>
      </c>
      <c r="G30" s="610"/>
      <c r="H30" s="62" t="s">
        <v>21</v>
      </c>
      <c r="I30" s="606" t="s">
        <v>23</v>
      </c>
      <c r="J30" s="607"/>
      <c r="K30" s="55" t="s">
        <v>22</v>
      </c>
      <c r="L30" s="606" t="s">
        <v>568</v>
      </c>
      <c r="M30" s="615"/>
      <c r="N30" s="607"/>
      <c r="O30" s="57"/>
      <c r="P30" s="57"/>
      <c r="Q30" s="57"/>
      <c r="R30" s="57">
        <v>31</v>
      </c>
      <c r="S30" s="57">
        <v>94</v>
      </c>
      <c r="T30" s="64"/>
      <c r="U30" s="68">
        <v>1</v>
      </c>
      <c r="V30" s="58"/>
      <c r="W30" s="59">
        <v>32</v>
      </c>
      <c r="X30" s="58"/>
      <c r="Y30" s="60" t="s">
        <v>558</v>
      </c>
      <c r="BA30" s="8"/>
      <c r="BB30" s="8"/>
    </row>
    <row r="31" spans="1:54" ht="90" thickBot="1">
      <c r="A31" s="553"/>
      <c r="B31" s="905"/>
      <c r="C31" s="458" t="s">
        <v>1215</v>
      </c>
      <c r="D31" s="456" t="s">
        <v>1216</v>
      </c>
      <c r="E31" s="456" t="s">
        <v>1217</v>
      </c>
      <c r="F31" s="609" t="s">
        <v>26</v>
      </c>
      <c r="G31" s="610"/>
      <c r="H31" s="62" t="s">
        <v>21</v>
      </c>
      <c r="I31" s="606" t="s">
        <v>23</v>
      </c>
      <c r="J31" s="607"/>
      <c r="K31" s="55" t="s">
        <v>22</v>
      </c>
      <c r="L31" s="606" t="s">
        <v>568</v>
      </c>
      <c r="M31" s="615"/>
      <c r="N31" s="607"/>
      <c r="O31" s="57"/>
      <c r="P31" s="57"/>
      <c r="Q31" s="57"/>
      <c r="R31" s="57"/>
      <c r="S31" s="57"/>
      <c r="T31" s="64"/>
      <c r="U31" s="68">
        <v>1</v>
      </c>
      <c r="V31" s="58"/>
      <c r="W31" s="59">
        <v>0</v>
      </c>
      <c r="X31" s="58"/>
      <c r="Y31" s="60" t="s">
        <v>571</v>
      </c>
      <c r="BA31" s="8"/>
      <c r="BB31" s="8"/>
    </row>
    <row r="32" spans="1:54" ht="64.5" thickBot="1">
      <c r="A32" s="551" t="s">
        <v>431</v>
      </c>
      <c r="B32" s="903" t="s">
        <v>1218</v>
      </c>
      <c r="C32" s="57" t="s">
        <v>1219</v>
      </c>
      <c r="D32" s="456" t="s">
        <v>1220</v>
      </c>
      <c r="E32" s="458" t="s">
        <v>1221</v>
      </c>
      <c r="F32" s="609" t="s">
        <v>26</v>
      </c>
      <c r="G32" s="610"/>
      <c r="H32" s="62" t="s">
        <v>21</v>
      </c>
      <c r="I32" s="606" t="s">
        <v>23</v>
      </c>
      <c r="J32" s="607"/>
      <c r="K32" s="55" t="s">
        <v>22</v>
      </c>
      <c r="L32" s="606" t="s">
        <v>568</v>
      </c>
      <c r="M32" s="615"/>
      <c r="N32" s="607"/>
      <c r="O32" s="57"/>
      <c r="P32" s="57"/>
      <c r="Q32" s="57"/>
      <c r="R32" s="57">
        <v>1000</v>
      </c>
      <c r="S32" s="57">
        <v>1662</v>
      </c>
      <c r="T32" s="64"/>
      <c r="U32" s="68">
        <v>1</v>
      </c>
      <c r="V32" s="58"/>
      <c r="W32" s="59">
        <v>170</v>
      </c>
      <c r="X32" s="58"/>
      <c r="Y32" s="60" t="s">
        <v>558</v>
      </c>
      <c r="BA32" s="8"/>
      <c r="BB32" s="8"/>
    </row>
    <row r="33" spans="1:54" ht="64.5" thickBot="1">
      <c r="A33" s="552"/>
      <c r="B33" s="904"/>
      <c r="C33" s="458" t="s">
        <v>1222</v>
      </c>
      <c r="D33" s="456" t="s">
        <v>1220</v>
      </c>
      <c r="E33" s="458" t="s">
        <v>1223</v>
      </c>
      <c r="F33" s="609" t="s">
        <v>26</v>
      </c>
      <c r="G33" s="610"/>
      <c r="H33" s="62" t="s">
        <v>21</v>
      </c>
      <c r="I33" s="606" t="s">
        <v>23</v>
      </c>
      <c r="J33" s="607"/>
      <c r="K33" s="55" t="s">
        <v>22</v>
      </c>
      <c r="L33" s="606" t="s">
        <v>568</v>
      </c>
      <c r="M33" s="615"/>
      <c r="N33" s="607"/>
      <c r="O33" s="57"/>
      <c r="P33" s="57"/>
      <c r="Q33" s="57"/>
      <c r="R33" s="57">
        <v>618</v>
      </c>
      <c r="S33" s="57">
        <v>1289</v>
      </c>
      <c r="T33" s="64"/>
      <c r="U33" s="68">
        <v>1</v>
      </c>
      <c r="V33" s="58"/>
      <c r="W33" s="59">
        <v>435</v>
      </c>
      <c r="X33" s="58"/>
      <c r="Y33" s="60" t="s">
        <v>558</v>
      </c>
      <c r="BA33" s="8"/>
      <c r="BB33" s="8"/>
    </row>
    <row r="34" spans="1:54" ht="75.75" thickBot="1">
      <c r="A34" s="553"/>
      <c r="B34" s="905"/>
      <c r="C34" s="57" t="s">
        <v>1224</v>
      </c>
      <c r="D34" s="456" t="s">
        <v>1220</v>
      </c>
      <c r="E34" s="458" t="s">
        <v>1225</v>
      </c>
      <c r="F34" s="609" t="s">
        <v>26</v>
      </c>
      <c r="G34" s="610"/>
      <c r="H34" s="62" t="s">
        <v>21</v>
      </c>
      <c r="I34" s="606" t="s">
        <v>23</v>
      </c>
      <c r="J34" s="607"/>
      <c r="K34" s="55" t="s">
        <v>22</v>
      </c>
      <c r="L34" s="606" t="s">
        <v>568</v>
      </c>
      <c r="M34" s="615"/>
      <c r="N34" s="607"/>
      <c r="O34" s="57"/>
      <c r="P34" s="57"/>
      <c r="Q34" s="57"/>
      <c r="R34" s="57"/>
      <c r="S34" s="57"/>
      <c r="T34" s="64"/>
      <c r="U34" s="68">
        <v>1</v>
      </c>
      <c r="V34" s="58"/>
      <c r="W34" s="59">
        <v>473</v>
      </c>
      <c r="X34" s="58"/>
      <c r="Y34" s="60" t="s">
        <v>558</v>
      </c>
      <c r="BA34" s="8"/>
      <c r="BB34" s="8"/>
    </row>
    <row r="35" spans="1:54" ht="64.5" thickBot="1">
      <c r="A35" s="551" t="s">
        <v>1226</v>
      </c>
      <c r="B35" s="906" t="s">
        <v>1227</v>
      </c>
      <c r="C35" s="458" t="s">
        <v>1228</v>
      </c>
      <c r="D35" s="456" t="s">
        <v>1229</v>
      </c>
      <c r="E35" s="457" t="s">
        <v>1230</v>
      </c>
      <c r="F35" s="609" t="s">
        <v>26</v>
      </c>
      <c r="G35" s="610"/>
      <c r="H35" s="62" t="s">
        <v>21</v>
      </c>
      <c r="I35" s="606" t="s">
        <v>23</v>
      </c>
      <c r="J35" s="607"/>
      <c r="K35" s="55" t="s">
        <v>22</v>
      </c>
      <c r="L35" s="606" t="s">
        <v>568</v>
      </c>
      <c r="M35" s="615"/>
      <c r="N35" s="607"/>
      <c r="O35" s="57"/>
      <c r="P35" s="57">
        <v>4</v>
      </c>
      <c r="Q35" s="57"/>
      <c r="R35" s="57">
        <v>12</v>
      </c>
      <c r="S35" s="57"/>
      <c r="T35" s="64"/>
      <c r="U35" s="68">
        <v>1</v>
      </c>
      <c r="V35" s="58"/>
      <c r="W35" s="59">
        <v>12</v>
      </c>
      <c r="X35" s="58"/>
      <c r="Y35" s="60" t="s">
        <v>558</v>
      </c>
      <c r="BA35" s="8"/>
      <c r="BB35" s="8"/>
    </row>
    <row r="36" spans="1:54" ht="64.5" thickBot="1">
      <c r="A36" s="552"/>
      <c r="B36" s="907"/>
      <c r="C36" s="458" t="s">
        <v>1231</v>
      </c>
      <c r="D36" s="456" t="s">
        <v>1229</v>
      </c>
      <c r="E36" s="457" t="s">
        <v>1232</v>
      </c>
      <c r="F36" s="609" t="s">
        <v>26</v>
      </c>
      <c r="G36" s="610"/>
      <c r="H36" s="62" t="s">
        <v>21</v>
      </c>
      <c r="I36" s="606" t="s">
        <v>23</v>
      </c>
      <c r="J36" s="607"/>
      <c r="K36" s="55" t="s">
        <v>22</v>
      </c>
      <c r="L36" s="606" t="s">
        <v>568</v>
      </c>
      <c r="M36" s="615"/>
      <c r="N36" s="607"/>
      <c r="O36" s="57"/>
      <c r="P36" s="57">
        <v>1</v>
      </c>
      <c r="Q36" s="57"/>
      <c r="R36" s="57">
        <v>1</v>
      </c>
      <c r="S36" s="57">
        <v>6</v>
      </c>
      <c r="T36" s="64"/>
      <c r="U36" s="68">
        <v>1</v>
      </c>
      <c r="V36" s="58"/>
      <c r="W36" s="59">
        <v>4</v>
      </c>
      <c r="X36" s="58"/>
      <c r="Y36" s="60" t="s">
        <v>558</v>
      </c>
      <c r="BA36" s="8"/>
      <c r="BB36" s="8"/>
    </row>
    <row r="37" spans="1:54" ht="39" thickBot="1">
      <c r="A37" s="553"/>
      <c r="B37" s="908"/>
      <c r="C37" s="458" t="s">
        <v>1233</v>
      </c>
      <c r="D37" s="456" t="s">
        <v>1229</v>
      </c>
      <c r="E37" s="457" t="s">
        <v>1234</v>
      </c>
      <c r="F37" s="609" t="s">
        <v>26</v>
      </c>
      <c r="G37" s="610"/>
      <c r="H37" s="62" t="s">
        <v>21</v>
      </c>
      <c r="I37" s="606" t="s">
        <v>23</v>
      </c>
      <c r="J37" s="607"/>
      <c r="K37" s="55" t="s">
        <v>22</v>
      </c>
      <c r="L37" s="606" t="s">
        <v>568</v>
      </c>
      <c r="M37" s="615"/>
      <c r="N37" s="607"/>
      <c r="O37" s="57"/>
      <c r="P37" s="57">
        <v>1</v>
      </c>
      <c r="Q37" s="57"/>
      <c r="R37" s="57">
        <v>3</v>
      </c>
      <c r="S37" s="57">
        <v>3</v>
      </c>
      <c r="T37" s="64"/>
      <c r="U37" s="68">
        <v>1</v>
      </c>
      <c r="V37" s="58"/>
      <c r="W37" s="59">
        <v>8</v>
      </c>
      <c r="X37" s="58"/>
      <c r="Y37" s="60" t="s">
        <v>558</v>
      </c>
      <c r="BA37" s="8"/>
      <c r="BB37" s="8"/>
    </row>
    <row r="38" spans="1:54" ht="64.5" thickBot="1">
      <c r="A38" s="455" t="s">
        <v>1235</v>
      </c>
      <c r="B38" s="61" t="s">
        <v>1236</v>
      </c>
      <c r="C38" s="458" t="s">
        <v>1237</v>
      </c>
      <c r="D38" s="456" t="s">
        <v>1238</v>
      </c>
      <c r="E38" s="456" t="s">
        <v>1239</v>
      </c>
      <c r="F38" s="609" t="s">
        <v>26</v>
      </c>
      <c r="G38" s="610"/>
      <c r="H38" s="62" t="s">
        <v>21</v>
      </c>
      <c r="I38" s="606" t="s">
        <v>23</v>
      </c>
      <c r="J38" s="607"/>
      <c r="K38" s="55" t="s">
        <v>22</v>
      </c>
      <c r="L38" s="606" t="s">
        <v>568</v>
      </c>
      <c r="M38" s="615"/>
      <c r="N38" s="607"/>
      <c r="O38" s="57"/>
      <c r="P38" s="57"/>
      <c r="Q38" s="57"/>
      <c r="R38" s="57"/>
      <c r="S38" s="57"/>
      <c r="T38" s="64"/>
      <c r="U38" s="68">
        <v>0.5</v>
      </c>
      <c r="V38" s="58"/>
      <c r="W38" s="59">
        <v>100</v>
      </c>
      <c r="X38" s="58"/>
      <c r="Y38" s="60" t="s">
        <v>558</v>
      </c>
      <c r="BA38" s="8"/>
      <c r="BB38" s="8"/>
    </row>
    <row r="39" spans="1:54" ht="64.5" thickBot="1">
      <c r="A39" s="455" t="s">
        <v>1240</v>
      </c>
      <c r="B39" s="61" t="s">
        <v>1241</v>
      </c>
      <c r="C39" s="457" t="s">
        <v>1242</v>
      </c>
      <c r="D39" s="459" t="s">
        <v>1207</v>
      </c>
      <c r="E39" s="457" t="s">
        <v>1243</v>
      </c>
      <c r="F39" s="609" t="s">
        <v>26</v>
      </c>
      <c r="G39" s="610"/>
      <c r="H39" s="62" t="s">
        <v>21</v>
      </c>
      <c r="I39" s="606" t="s">
        <v>23</v>
      </c>
      <c r="J39" s="607"/>
      <c r="K39" s="55" t="s">
        <v>22</v>
      </c>
      <c r="L39" s="606" t="s">
        <v>568</v>
      </c>
      <c r="M39" s="615"/>
      <c r="N39" s="607"/>
      <c r="O39" s="57"/>
      <c r="P39" s="57"/>
      <c r="Q39" s="57"/>
      <c r="R39" s="57"/>
      <c r="S39" s="57"/>
      <c r="T39" s="64"/>
      <c r="U39" s="68">
        <v>1</v>
      </c>
      <c r="V39" s="58"/>
      <c r="W39" s="59">
        <v>15</v>
      </c>
      <c r="X39" s="58"/>
      <c r="Y39" s="60" t="s">
        <v>571</v>
      </c>
      <c r="BA39" s="8"/>
      <c r="BB39" s="8"/>
    </row>
    <row r="40" spans="1:54" ht="128.25" thickBot="1">
      <c r="A40" s="551" t="s">
        <v>1244</v>
      </c>
      <c r="B40" s="906" t="s">
        <v>1245</v>
      </c>
      <c r="C40" s="460" t="s">
        <v>1246</v>
      </c>
      <c r="D40" s="461" t="s">
        <v>1247</v>
      </c>
      <c r="E40" s="460" t="s">
        <v>1248</v>
      </c>
      <c r="F40" s="609" t="s">
        <v>26</v>
      </c>
      <c r="G40" s="610"/>
      <c r="H40" s="62" t="s">
        <v>21</v>
      </c>
      <c r="I40" s="606" t="s">
        <v>23</v>
      </c>
      <c r="J40" s="607"/>
      <c r="K40" s="55" t="s">
        <v>22</v>
      </c>
      <c r="L40" s="606" t="s">
        <v>568</v>
      </c>
      <c r="M40" s="615"/>
      <c r="N40" s="607"/>
      <c r="O40" s="57"/>
      <c r="P40" s="57"/>
      <c r="Q40" s="57"/>
      <c r="R40" s="57"/>
      <c r="S40" s="57"/>
      <c r="T40" s="64"/>
      <c r="U40" s="68">
        <v>1</v>
      </c>
      <c r="V40" s="58"/>
      <c r="W40" s="59">
        <v>100</v>
      </c>
      <c r="X40" s="58"/>
      <c r="Y40" s="60" t="s">
        <v>558</v>
      </c>
      <c r="BA40" s="8"/>
      <c r="BB40" s="8"/>
    </row>
    <row r="41" spans="1:54" ht="115.5" thickBot="1">
      <c r="A41" s="552"/>
      <c r="B41" s="907"/>
      <c r="C41" s="460" t="s">
        <v>1249</v>
      </c>
      <c r="D41" s="461" t="s">
        <v>1247</v>
      </c>
      <c r="E41" s="460" t="s">
        <v>1250</v>
      </c>
      <c r="F41" s="609" t="s">
        <v>26</v>
      </c>
      <c r="G41" s="610"/>
      <c r="H41" s="62" t="s">
        <v>21</v>
      </c>
      <c r="I41" s="606" t="s">
        <v>23</v>
      </c>
      <c r="J41" s="607"/>
      <c r="K41" s="55" t="s">
        <v>22</v>
      </c>
      <c r="L41" s="606" t="s">
        <v>568</v>
      </c>
      <c r="M41" s="615"/>
      <c r="N41" s="607"/>
      <c r="O41" s="57"/>
      <c r="P41" s="57"/>
      <c r="Q41" s="57"/>
      <c r="R41" s="57"/>
      <c r="S41" s="57"/>
      <c r="T41" s="64"/>
      <c r="U41" s="68">
        <v>0.91</v>
      </c>
      <c r="V41" s="58"/>
      <c r="W41" s="59">
        <v>91</v>
      </c>
      <c r="X41" s="58"/>
      <c r="Y41" s="60" t="s">
        <v>558</v>
      </c>
      <c r="BA41" s="8"/>
      <c r="BB41" s="8"/>
    </row>
    <row r="42" spans="1:54" ht="115.5" thickBot="1">
      <c r="A42" s="553"/>
      <c r="B42" s="908"/>
      <c r="C42" s="460" t="s">
        <v>1249</v>
      </c>
      <c r="D42" s="461" t="s">
        <v>1247</v>
      </c>
      <c r="E42" s="460" t="s">
        <v>1251</v>
      </c>
      <c r="F42" s="609" t="s">
        <v>26</v>
      </c>
      <c r="G42" s="610"/>
      <c r="H42" s="62" t="s">
        <v>21</v>
      </c>
      <c r="I42" s="606" t="s">
        <v>23</v>
      </c>
      <c r="J42" s="607"/>
      <c r="K42" s="55" t="s">
        <v>22</v>
      </c>
      <c r="L42" s="606" t="s">
        <v>568</v>
      </c>
      <c r="M42" s="615"/>
      <c r="N42" s="607"/>
      <c r="O42" s="57"/>
      <c r="P42" s="57"/>
      <c r="Q42" s="57"/>
      <c r="R42" s="57"/>
      <c r="S42" s="57"/>
      <c r="T42" s="64"/>
      <c r="U42" s="68">
        <v>1</v>
      </c>
      <c r="V42" s="58"/>
      <c r="W42" s="59">
        <v>100</v>
      </c>
      <c r="X42" s="58"/>
      <c r="Y42" s="60" t="s">
        <v>558</v>
      </c>
      <c r="BA42" s="8"/>
      <c r="BB42" s="8"/>
    </row>
    <row r="43" spans="1:54" ht="64.5" thickBot="1">
      <c r="A43" s="455" t="s">
        <v>1252</v>
      </c>
      <c r="B43" s="61" t="s">
        <v>1253</v>
      </c>
      <c r="C43" s="462" t="s">
        <v>1254</v>
      </c>
      <c r="D43" s="463" t="s">
        <v>1255</v>
      </c>
      <c r="E43" s="462" t="s">
        <v>1256</v>
      </c>
      <c r="F43" s="609" t="s">
        <v>26</v>
      </c>
      <c r="G43" s="610"/>
      <c r="H43" s="62" t="s">
        <v>21</v>
      </c>
      <c r="I43" s="606" t="s">
        <v>23</v>
      </c>
      <c r="J43" s="607"/>
      <c r="K43" s="55" t="s">
        <v>22</v>
      </c>
      <c r="L43" s="606" t="s">
        <v>568</v>
      </c>
      <c r="M43" s="615"/>
      <c r="N43" s="607"/>
      <c r="O43" s="57"/>
      <c r="P43" s="57"/>
      <c r="Q43" s="57"/>
      <c r="R43" s="57"/>
      <c r="S43" s="57"/>
      <c r="T43" s="64"/>
      <c r="U43" s="68">
        <v>1</v>
      </c>
      <c r="V43" s="58"/>
      <c r="W43" s="59">
        <v>100</v>
      </c>
      <c r="X43" s="58"/>
      <c r="Y43" s="60" t="s">
        <v>558</v>
      </c>
      <c r="BA43" s="8"/>
      <c r="BB43" s="8"/>
    </row>
    <row r="44" spans="1:54" ht="90" thickBot="1">
      <c r="A44" s="455" t="s">
        <v>1257</v>
      </c>
      <c r="B44" s="424" t="s">
        <v>1258</v>
      </c>
      <c r="C44" s="462" t="s">
        <v>1259</v>
      </c>
      <c r="D44" s="463" t="s">
        <v>1260</v>
      </c>
      <c r="E44" s="462" t="s">
        <v>1261</v>
      </c>
      <c r="F44" s="609" t="s">
        <v>26</v>
      </c>
      <c r="G44" s="610"/>
      <c r="H44" s="62" t="s">
        <v>21</v>
      </c>
      <c r="I44" s="606" t="s">
        <v>23</v>
      </c>
      <c r="J44" s="607"/>
      <c r="K44" s="55" t="s">
        <v>22</v>
      </c>
      <c r="L44" s="606" t="s">
        <v>568</v>
      </c>
      <c r="M44" s="615"/>
      <c r="N44" s="607"/>
      <c r="O44" s="57"/>
      <c r="P44" s="57"/>
      <c r="Q44" s="57"/>
      <c r="R44" s="57"/>
      <c r="S44" s="57"/>
      <c r="T44" s="64"/>
      <c r="U44" s="68">
        <v>1</v>
      </c>
      <c r="V44" s="58"/>
      <c r="W44" s="59">
        <v>100</v>
      </c>
      <c r="X44" s="58"/>
      <c r="Y44" s="60" t="s">
        <v>558</v>
      </c>
      <c r="BA44" s="8"/>
      <c r="BB44" s="8"/>
    </row>
    <row r="45" spans="1:54" ht="24" customHeight="1" thickBot="1">
      <c r="A45" s="464" t="s">
        <v>601</v>
      </c>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BA45" s="8"/>
      <c r="BB45" s="8"/>
    </row>
    <row r="46" spans="1:54" ht="21.75" customHeight="1" thickBot="1">
      <c r="A46" s="464" t="s">
        <v>602</v>
      </c>
      <c r="B46" s="306"/>
      <c r="C46" s="306"/>
      <c r="D46" s="306"/>
      <c r="E46" s="306"/>
      <c r="F46" s="306"/>
      <c r="G46" s="306"/>
      <c r="H46" s="306"/>
      <c r="I46" s="306"/>
      <c r="J46" s="306"/>
      <c r="K46" s="588" t="s">
        <v>603</v>
      </c>
      <c r="L46" s="588"/>
      <c r="M46" s="588"/>
      <c r="N46" s="588"/>
      <c r="O46" s="588"/>
      <c r="P46" s="588"/>
      <c r="Q46" s="588"/>
      <c r="R46" s="588"/>
      <c r="S46" s="588"/>
      <c r="T46" s="588"/>
      <c r="U46" s="588"/>
      <c r="V46" s="588"/>
      <c r="W46" s="588"/>
      <c r="X46" s="588"/>
      <c r="Y46" s="588"/>
      <c r="BA46" s="8"/>
      <c r="BB46" s="8"/>
    </row>
    <row r="47" spans="1:54" ht="34.5" customHeight="1" thickBot="1">
      <c r="A47" s="464" t="s">
        <v>410</v>
      </c>
      <c r="B47" s="306"/>
      <c r="C47" s="306"/>
      <c r="D47" s="306"/>
      <c r="E47" s="306"/>
      <c r="F47" s="588" t="s">
        <v>49</v>
      </c>
      <c r="G47" s="588"/>
      <c r="H47" s="588"/>
      <c r="I47" s="588"/>
      <c r="J47" s="588"/>
      <c r="K47" s="589" t="s">
        <v>604</v>
      </c>
      <c r="L47" s="590" t="s">
        <v>605</v>
      </c>
      <c r="M47" s="591"/>
      <c r="N47" s="591"/>
      <c r="O47" s="591"/>
      <c r="P47" s="591"/>
      <c r="Q47" s="591"/>
      <c r="R47" s="591"/>
      <c r="S47" s="591"/>
      <c r="T47" s="591"/>
      <c r="U47" s="591"/>
      <c r="V47" s="591"/>
      <c r="W47" s="591"/>
      <c r="X47" s="591"/>
      <c r="Y47" s="592"/>
      <c r="BA47" s="8"/>
      <c r="BB47" s="8"/>
    </row>
    <row r="48" spans="1:54" ht="24" customHeight="1" thickBot="1">
      <c r="A48" s="588"/>
      <c r="B48" s="588"/>
      <c r="C48" s="909" t="s">
        <v>0</v>
      </c>
      <c r="D48" s="588" t="s">
        <v>1</v>
      </c>
      <c r="E48" s="588" t="s">
        <v>3</v>
      </c>
      <c r="F48" s="588" t="s">
        <v>0</v>
      </c>
      <c r="G48" s="588" t="s">
        <v>2</v>
      </c>
      <c r="H48" s="588"/>
      <c r="I48" s="589" t="s">
        <v>33</v>
      </c>
      <c r="J48" s="588" t="s">
        <v>3</v>
      </c>
      <c r="K48" s="589"/>
      <c r="L48" s="590" t="s">
        <v>606</v>
      </c>
      <c r="M48" s="591"/>
      <c r="N48" s="591"/>
      <c r="O48" s="591"/>
      <c r="P48" s="591"/>
      <c r="Q48" s="592"/>
      <c r="R48" s="593" t="s">
        <v>49</v>
      </c>
      <c r="S48" s="594"/>
      <c r="T48" s="594"/>
      <c r="U48" s="594"/>
      <c r="V48" s="595"/>
      <c r="W48" s="596" t="s">
        <v>607</v>
      </c>
      <c r="X48" s="597"/>
      <c r="Y48" s="600" t="s">
        <v>608</v>
      </c>
      <c r="BA48" s="8"/>
      <c r="BB48" s="8"/>
    </row>
    <row r="49" spans="1:54" ht="45.75" customHeight="1" thickBot="1">
      <c r="A49" s="588"/>
      <c r="B49" s="588"/>
      <c r="C49" s="708"/>
      <c r="D49" s="588"/>
      <c r="E49" s="588"/>
      <c r="F49" s="588"/>
      <c r="G49" s="588"/>
      <c r="H49" s="588"/>
      <c r="I49" s="589"/>
      <c r="J49" s="588"/>
      <c r="K49" s="589"/>
      <c r="L49" s="590" t="s">
        <v>609</v>
      </c>
      <c r="M49" s="592"/>
      <c r="N49" s="590" t="s">
        <v>1</v>
      </c>
      <c r="O49" s="592"/>
      <c r="P49" s="593" t="s">
        <v>3</v>
      </c>
      <c r="Q49" s="595"/>
      <c r="R49" s="305" t="s">
        <v>609</v>
      </c>
      <c r="S49" s="593" t="s">
        <v>2</v>
      </c>
      <c r="T49" s="595"/>
      <c r="U49" s="81" t="s">
        <v>610</v>
      </c>
      <c r="V49" s="306" t="s">
        <v>3</v>
      </c>
      <c r="W49" s="598"/>
      <c r="X49" s="599"/>
      <c r="Y49" s="601"/>
      <c r="BA49" s="8"/>
      <c r="BB49" s="8"/>
    </row>
    <row r="50" spans="1:54" ht="19.5" customHeight="1" thickBot="1">
      <c r="A50" s="576" t="s">
        <v>611</v>
      </c>
      <c r="B50" s="577"/>
      <c r="C50" s="83">
        <f>11334+627.8</f>
        <v>11961.8</v>
      </c>
      <c r="D50" s="83">
        <v>12772.42</v>
      </c>
      <c r="E50" s="84">
        <f>SUM(C50:D50)</f>
        <v>24734.22</v>
      </c>
      <c r="F50" s="83"/>
      <c r="G50" s="85" t="s">
        <v>577</v>
      </c>
      <c r="H50" s="83"/>
      <c r="I50" s="83"/>
      <c r="J50" s="84">
        <f>SUM(F50:I50)</f>
        <v>0</v>
      </c>
      <c r="K50" s="84">
        <f>E50+J50</f>
        <v>24734.22</v>
      </c>
      <c r="L50" s="580">
        <f>11142.7+45.5</f>
        <v>11188.2</v>
      </c>
      <c r="M50" s="581"/>
      <c r="N50" s="580">
        <v>13050.3</v>
      </c>
      <c r="O50" s="581"/>
      <c r="P50" s="582">
        <f>SUM(L50:O50)</f>
        <v>24238.5</v>
      </c>
      <c r="Q50" s="583"/>
      <c r="R50" s="86"/>
      <c r="S50" s="85" t="s">
        <v>581</v>
      </c>
      <c r="T50" s="86"/>
      <c r="U50" s="86"/>
      <c r="V50" s="87">
        <f>SUM(R50,T50,U50)</f>
        <v>0</v>
      </c>
      <c r="W50" s="706">
        <f>SUM(P50,V50)</f>
        <v>24238.5</v>
      </c>
      <c r="X50" s="707"/>
      <c r="Y50" s="88">
        <f>IF(W50=0,0,W50/K50)</f>
        <v>0.97995813088102224</v>
      </c>
      <c r="BA50" s="8"/>
      <c r="BB50" s="8"/>
    </row>
    <row r="51" spans="1:54" ht="19.5" customHeight="1" thickBot="1">
      <c r="A51" s="576" t="s">
        <v>612</v>
      </c>
      <c r="B51" s="577"/>
      <c r="C51" s="83">
        <v>5405.65</v>
      </c>
      <c r="D51" s="83">
        <v>0</v>
      </c>
      <c r="E51" s="84">
        <f>SUM(C51:D51)</f>
        <v>5405.65</v>
      </c>
      <c r="F51" s="83"/>
      <c r="G51" s="85" t="s">
        <v>581</v>
      </c>
      <c r="H51" s="83"/>
      <c r="I51" s="83"/>
      <c r="J51" s="84">
        <f>SUM(F51:I51)</f>
        <v>0</v>
      </c>
      <c r="K51" s="84">
        <f>J51+E51</f>
        <v>5405.65</v>
      </c>
      <c r="L51" s="580">
        <v>3894</v>
      </c>
      <c r="M51" s="581"/>
      <c r="N51" s="586">
        <v>0</v>
      </c>
      <c r="O51" s="587"/>
      <c r="P51" s="582">
        <f>SUM(L51:O51)</f>
        <v>3894</v>
      </c>
      <c r="Q51" s="583"/>
      <c r="R51" s="86"/>
      <c r="S51" s="85" t="s">
        <v>581</v>
      </c>
      <c r="T51" s="86"/>
      <c r="U51" s="86"/>
      <c r="V51" s="87">
        <f>SUM(R51,T51,U51)</f>
        <v>0</v>
      </c>
      <c r="W51" s="706">
        <f>SUM(P51,V51)</f>
        <v>3894</v>
      </c>
      <c r="X51" s="707"/>
      <c r="Y51" s="88">
        <f>IF(W51=0,0,W51/K51)</f>
        <v>0.72035740382747682</v>
      </c>
      <c r="BA51" s="8"/>
      <c r="BB51" s="8"/>
    </row>
    <row r="52" spans="1:54" ht="15.75" thickBot="1">
      <c r="A52" s="465" t="s">
        <v>613</v>
      </c>
      <c r="B52" s="297"/>
      <c r="C52" s="962"/>
      <c r="D52" s="297"/>
      <c r="E52" s="297"/>
      <c r="F52" s="297"/>
      <c r="G52" s="297"/>
      <c r="H52" s="297"/>
      <c r="I52" s="297"/>
      <c r="J52" s="297"/>
      <c r="K52" s="297"/>
      <c r="L52" s="297"/>
      <c r="M52" s="297"/>
      <c r="N52" s="297"/>
      <c r="O52" s="297"/>
      <c r="P52" s="297"/>
      <c r="Q52" s="297"/>
      <c r="R52" s="297"/>
      <c r="S52" s="297"/>
      <c r="T52" s="297"/>
      <c r="U52" s="297"/>
      <c r="V52" s="297"/>
      <c r="W52" s="297"/>
      <c r="X52" s="298"/>
      <c r="Y52" s="299"/>
      <c r="BA52" s="8"/>
      <c r="BB52" s="8"/>
    </row>
    <row r="53" spans="1:54" ht="17.25" thickTop="1" thickBot="1">
      <c r="A53" s="565"/>
      <c r="B53" s="566"/>
      <c r="C53" s="297"/>
      <c r="D53" s="300"/>
      <c r="E53" s="300"/>
      <c r="F53" s="300"/>
      <c r="G53" s="300"/>
      <c r="H53" s="300"/>
      <c r="I53" s="300"/>
      <c r="J53" s="300"/>
      <c r="K53" s="300"/>
      <c r="L53" s="300"/>
      <c r="M53" s="300"/>
      <c r="N53" s="300"/>
      <c r="O53" s="300"/>
      <c r="P53" s="300"/>
      <c r="Q53" s="300"/>
      <c r="R53" s="300"/>
      <c r="S53" s="300"/>
      <c r="T53" s="300"/>
      <c r="U53" s="300"/>
      <c r="V53" s="300"/>
      <c r="W53" s="300"/>
      <c r="X53" s="300"/>
      <c r="Y53" s="301"/>
      <c r="BA53" s="8"/>
      <c r="BB53" s="8"/>
    </row>
    <row r="54" spans="1:54" ht="15.75" thickBot="1">
      <c r="A54" s="303"/>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4"/>
      <c r="BA54" s="8"/>
      <c r="BB54" s="8"/>
    </row>
    <row r="55" spans="1:54" ht="16.5" hidden="1" thickTop="1" thickBot="1">
      <c r="C55" s="302"/>
      <c r="BA55" s="8"/>
      <c r="BB55" s="8"/>
    </row>
    <row r="56" spans="1:54" hidden="1">
      <c r="BA56" s="8"/>
      <c r="BB56" s="8"/>
    </row>
    <row r="57" spans="1:54" hidden="1">
      <c r="BA57" s="8"/>
      <c r="BB57" s="8"/>
    </row>
    <row r="58" spans="1:54" hidden="1">
      <c r="BA58" s="8"/>
      <c r="BB58" s="8"/>
    </row>
    <row r="59" spans="1:54" ht="15.75" thickTop="1">
      <c r="BA59" s="8"/>
      <c r="BB59" s="8"/>
    </row>
    <row r="60" spans="1:54">
      <c r="BA60" s="8"/>
      <c r="BB60" s="8"/>
    </row>
    <row r="61" spans="1:54">
      <c r="BA61" s="8"/>
      <c r="BB61" s="8"/>
    </row>
    <row r="62" spans="1:54">
      <c r="BA62" s="8"/>
      <c r="BB62" s="8"/>
    </row>
    <row r="63" spans="1:54">
      <c r="BA63" s="8"/>
      <c r="BB63" s="8"/>
    </row>
    <row r="64" spans="1:54">
      <c r="BA64" s="8"/>
      <c r="BB64" s="8"/>
    </row>
    <row r="65" spans="53:54">
      <c r="BA65" s="8"/>
      <c r="BB65" s="8"/>
    </row>
    <row r="66" spans="53:54">
      <c r="BA66" s="8"/>
      <c r="BB66" s="8"/>
    </row>
    <row r="67" spans="53:54">
      <c r="BA67" s="8"/>
      <c r="BB67" s="8"/>
    </row>
    <row r="68" spans="53:54">
      <c r="BA68" s="8"/>
      <c r="BB68" s="8"/>
    </row>
    <row r="69" spans="53:54">
      <c r="BA69" s="8"/>
      <c r="BB69" s="8"/>
    </row>
    <row r="70" spans="53:54">
      <c r="BA70" s="8"/>
      <c r="BB70" s="8"/>
    </row>
    <row r="71" spans="53:54">
      <c r="BA71" s="8"/>
      <c r="BB71" s="8"/>
    </row>
    <row r="72" spans="53:54">
      <c r="BA72" s="8"/>
      <c r="BB72" s="8"/>
    </row>
    <row r="73" spans="53:54">
      <c r="BA73" s="8"/>
      <c r="BB73" s="8"/>
    </row>
    <row r="74" spans="53:54">
      <c r="BA74" s="8"/>
      <c r="BB74" s="8"/>
    </row>
    <row r="75" spans="53:54">
      <c r="BA75" s="8"/>
      <c r="BB75" s="8"/>
    </row>
    <row r="76" spans="53:54">
      <c r="BA76" s="8"/>
      <c r="BB76" s="8"/>
    </row>
    <row r="77" spans="53:54">
      <c r="BA77" s="8"/>
      <c r="BB77" s="8"/>
    </row>
    <row r="78" spans="53:54">
      <c r="BA78" s="8"/>
      <c r="BB78" s="8"/>
    </row>
    <row r="79" spans="53:54">
      <c r="BA79" s="8"/>
      <c r="BB79" s="8"/>
    </row>
    <row r="80" spans="53:54">
      <c r="BA80" s="8"/>
      <c r="BB80" s="8"/>
    </row>
    <row r="81" spans="53:54">
      <c r="BA81" s="8"/>
      <c r="BB81" s="8"/>
    </row>
    <row r="82" spans="53:54">
      <c r="BA82" s="8"/>
      <c r="BB82" s="8"/>
    </row>
    <row r="83" spans="53:54">
      <c r="BA83" s="8"/>
      <c r="BB83" s="8"/>
    </row>
    <row r="84" spans="53:54">
      <c r="BA84" s="8"/>
      <c r="BB84" s="8"/>
    </row>
    <row r="85" spans="53:54">
      <c r="BA85" s="8"/>
      <c r="BB85" s="8"/>
    </row>
    <row r="86" spans="53:54">
      <c r="BA86" s="8"/>
      <c r="BB86" s="8"/>
    </row>
    <row r="87" spans="53:54">
      <c r="BA87" s="8"/>
      <c r="BB87" s="8"/>
    </row>
    <row r="88" spans="53:54">
      <c r="BA88" s="8"/>
      <c r="BB88" s="8"/>
    </row>
    <row r="89" spans="53:54">
      <c r="BA89" s="8"/>
      <c r="BB89" s="8"/>
    </row>
    <row r="90" spans="53:54">
      <c r="BA90" s="8"/>
      <c r="BB90" s="8"/>
    </row>
    <row r="91" spans="53:54">
      <c r="BA91" s="8"/>
      <c r="BB91" s="8"/>
    </row>
    <row r="92" spans="53:54">
      <c r="BA92" s="8"/>
      <c r="BB92" s="8"/>
    </row>
    <row r="93" spans="53:54">
      <c r="BA93" s="8"/>
      <c r="BB93" s="8"/>
    </row>
    <row r="94" spans="53:54">
      <c r="BA94" s="8"/>
      <c r="BB94" s="8"/>
    </row>
    <row r="95" spans="53:54">
      <c r="BA95" s="8"/>
      <c r="BB95" s="8"/>
    </row>
    <row r="96" spans="53:54">
      <c r="BA96" s="8"/>
      <c r="BB96" s="8"/>
    </row>
    <row r="97" spans="53:54">
      <c r="BA97" s="8"/>
      <c r="BB97" s="8"/>
    </row>
    <row r="98" spans="53:54">
      <c r="BA98" s="8"/>
      <c r="BB98" s="8"/>
    </row>
    <row r="99" spans="53:54">
      <c r="BA99" s="8"/>
      <c r="BB99" s="8"/>
    </row>
    <row r="100" spans="53:54">
      <c r="BA100" s="8"/>
      <c r="BB100" s="8"/>
    </row>
    <row r="101" spans="53:54">
      <c r="BA101" s="8"/>
      <c r="BB101" s="8"/>
    </row>
    <row r="102" spans="53:54">
      <c r="BA102" s="8"/>
      <c r="BB102" s="8"/>
    </row>
    <row r="103" spans="53:54">
      <c r="BA103" s="8"/>
      <c r="BB103" s="8"/>
    </row>
    <row r="104" spans="53:54">
      <c r="BA104" s="8"/>
      <c r="BB104" s="8"/>
    </row>
    <row r="105" spans="53:54">
      <c r="BA105" s="8"/>
      <c r="BB105" s="8"/>
    </row>
    <row r="106" spans="53:54">
      <c r="BA106" s="8"/>
      <c r="BB106" s="8"/>
    </row>
    <row r="107" spans="53:54">
      <c r="BA107" s="8"/>
      <c r="BB107" s="8"/>
    </row>
    <row r="108" spans="53:54">
      <c r="BA108" s="8"/>
      <c r="BB108" s="8"/>
    </row>
    <row r="109" spans="53:54">
      <c r="BA109" s="8"/>
      <c r="BB109" s="8"/>
    </row>
    <row r="110" spans="53:54">
      <c r="BA110" s="8"/>
      <c r="BB110" s="8"/>
    </row>
    <row r="111" spans="53:54">
      <c r="BA111" s="8"/>
      <c r="BB111" s="8"/>
    </row>
    <row r="112" spans="53:54">
      <c r="BA112" s="8"/>
      <c r="BB112" s="8"/>
    </row>
    <row r="113" spans="53:54">
      <c r="BA113" s="8"/>
      <c r="BB113" s="8"/>
    </row>
    <row r="114" spans="53:54">
      <c r="BA114" s="8"/>
      <c r="BB114" s="8"/>
    </row>
    <row r="115" spans="53:54">
      <c r="BA115" s="8"/>
      <c r="BB115" s="8"/>
    </row>
    <row r="116" spans="53:54">
      <c r="BA116" s="8"/>
      <c r="BB116" s="8"/>
    </row>
    <row r="117" spans="53:54">
      <c r="BA117" s="8"/>
      <c r="BB117" s="8"/>
    </row>
    <row r="118" spans="53:54">
      <c r="BA118" s="8"/>
      <c r="BB118" s="8"/>
    </row>
    <row r="119" spans="53:54">
      <c r="BA119" s="8"/>
      <c r="BB119" s="8"/>
    </row>
    <row r="120" spans="53:54">
      <c r="BA120" s="8"/>
      <c r="BB120" s="8"/>
    </row>
    <row r="121" spans="53:54">
      <c r="BA121" s="8"/>
      <c r="BB121" s="8"/>
    </row>
    <row r="122" spans="53:54">
      <c r="BA122" s="8"/>
      <c r="BB122" s="8"/>
    </row>
    <row r="123" spans="53:54">
      <c r="BA123" s="8"/>
      <c r="BB123" s="8"/>
    </row>
    <row r="124" spans="53:54">
      <c r="BA124" s="8"/>
      <c r="BB124" s="8"/>
    </row>
    <row r="125" spans="53:54">
      <c r="BA125" s="8"/>
      <c r="BB125" s="8"/>
    </row>
    <row r="126" spans="53:54">
      <c r="BA126" s="8"/>
      <c r="BB126" s="8"/>
    </row>
    <row r="127" spans="53:54">
      <c r="BA127" s="8"/>
      <c r="BB127" s="8"/>
    </row>
    <row r="128" spans="53:54">
      <c r="BA128" s="8"/>
      <c r="BB128" s="8"/>
    </row>
    <row r="129" spans="53:54">
      <c r="BA129" s="8"/>
      <c r="BB129" s="8"/>
    </row>
    <row r="130" spans="53:54">
      <c r="BA130" s="8"/>
      <c r="BB130" s="8"/>
    </row>
    <row r="131" spans="53:54">
      <c r="BA131" s="8"/>
      <c r="BB131" s="8"/>
    </row>
    <row r="132" spans="53:54">
      <c r="BA132" s="8"/>
      <c r="BB132" s="8"/>
    </row>
    <row r="133" spans="53:54">
      <c r="BA133" s="8"/>
      <c r="BB133" s="8"/>
    </row>
    <row r="1002" spans="53:69" ht="15.75" thickBot="1">
      <c r="BA1002" s="90" t="s">
        <v>614</v>
      </c>
      <c r="BB1002" s="13" t="s">
        <v>615</v>
      </c>
      <c r="BC1002" s="575" t="s">
        <v>616</v>
      </c>
      <c r="BD1002" s="575"/>
      <c r="BE1002" s="575"/>
      <c r="BF1002" s="575"/>
      <c r="BG1002" s="91" t="s">
        <v>617</v>
      </c>
      <c r="BH1002" s="91" t="s">
        <v>618</v>
      </c>
      <c r="BI1002" s="263" t="s">
        <v>619</v>
      </c>
      <c r="BJ1002" s="7" t="s">
        <v>620</v>
      </c>
      <c r="BK1002" s="92" t="s">
        <v>621</v>
      </c>
      <c r="BL1002" s="92" t="s">
        <v>34</v>
      </c>
      <c r="BM1002" s="92" t="s">
        <v>35</v>
      </c>
      <c r="BN1002" s="93" t="s">
        <v>622</v>
      </c>
      <c r="BO1002" s="94" t="s">
        <v>623</v>
      </c>
      <c r="BP1002" s="14" t="s">
        <v>44</v>
      </c>
      <c r="BQ1002" s="14"/>
    </row>
    <row r="1003" spans="53:69" ht="15.75">
      <c r="BA1003" s="90" t="str">
        <f t="shared" ref="BA1003:BA1045" si="0">MID(BB1003,1,4)</f>
        <v>E011</v>
      </c>
      <c r="BB1003" s="95" t="s">
        <v>45</v>
      </c>
      <c r="BC1003" s="96" t="s">
        <v>624</v>
      </c>
      <c r="BD1003" s="97" t="s">
        <v>625</v>
      </c>
      <c r="BE1003" s="98" t="s">
        <v>626</v>
      </c>
      <c r="BF1003" s="99" t="s">
        <v>4</v>
      </c>
      <c r="BG1003" s="7" t="s">
        <v>37</v>
      </c>
      <c r="BH1003" s="9" t="s">
        <v>38</v>
      </c>
      <c r="BI1003" s="7" t="s">
        <v>36</v>
      </c>
      <c r="BJ1003" s="100" t="s">
        <v>627</v>
      </c>
      <c r="BK1003" s="7" t="s">
        <v>10</v>
      </c>
      <c r="BN1003" s="295" t="s">
        <v>628</v>
      </c>
      <c r="BO1003" s="101" t="s">
        <v>629</v>
      </c>
      <c r="BP1003" s="4" t="s">
        <v>56</v>
      </c>
      <c r="BQ1003" s="102"/>
    </row>
    <row r="1004" spans="53:69" ht="15.75">
      <c r="BA1004" s="90" t="str">
        <f t="shared" si="0"/>
        <v>E012</v>
      </c>
      <c r="BB1004" s="103" t="s">
        <v>58</v>
      </c>
      <c r="BC1004" s="556" t="s">
        <v>630</v>
      </c>
      <c r="BD1004" s="557" t="s">
        <v>631</v>
      </c>
      <c r="BE1004" s="104" t="s">
        <v>632</v>
      </c>
      <c r="BF1004" s="295"/>
      <c r="BG1004" s="7" t="s">
        <v>50</v>
      </c>
      <c r="BH1004" s="9" t="s">
        <v>51</v>
      </c>
      <c r="BI1004" s="7" t="s">
        <v>43</v>
      </c>
      <c r="BJ1004" s="100" t="s">
        <v>563</v>
      </c>
      <c r="BK1004" s="7" t="s">
        <v>46</v>
      </c>
      <c r="BL1004" s="11" t="s">
        <v>47</v>
      </c>
      <c r="BM1004" s="7" t="s">
        <v>48</v>
      </c>
      <c r="BN1004" s="295" t="s">
        <v>633</v>
      </c>
      <c r="BO1004" s="105" t="s">
        <v>634</v>
      </c>
      <c r="BP1004" s="4" t="s">
        <v>67</v>
      </c>
      <c r="BQ1004" s="102"/>
    </row>
    <row r="1005" spans="53:69" ht="15.75">
      <c r="BA1005" s="90" t="str">
        <f t="shared" si="0"/>
        <v>E013</v>
      </c>
      <c r="BB1005" s="103" t="s">
        <v>69</v>
      </c>
      <c r="BC1005" s="556"/>
      <c r="BD1005" s="557"/>
      <c r="BE1005" s="104" t="s">
        <v>635</v>
      </c>
      <c r="BF1005" s="295"/>
      <c r="BG1005" s="7" t="s">
        <v>62</v>
      </c>
      <c r="BH1005" s="9" t="s">
        <v>63</v>
      </c>
      <c r="BI1005" s="7" t="s">
        <v>55</v>
      </c>
      <c r="BJ1005" s="100" t="s">
        <v>636</v>
      </c>
      <c r="BK1005" s="7" t="s">
        <v>59</v>
      </c>
      <c r="BL1005" s="7" t="s">
        <v>60</v>
      </c>
      <c r="BM1005" s="7" t="s">
        <v>61</v>
      </c>
      <c r="BN1005" s="295" t="s">
        <v>637</v>
      </c>
      <c r="BO1005" s="106" t="s">
        <v>638</v>
      </c>
      <c r="BP1005" s="4" t="s">
        <v>76</v>
      </c>
      <c r="BQ1005" s="107"/>
    </row>
    <row r="1006" spans="53:69" ht="30">
      <c r="BA1006" s="90" t="str">
        <f t="shared" si="0"/>
        <v>E015</v>
      </c>
      <c r="BB1006" s="108" t="s">
        <v>86</v>
      </c>
      <c r="BC1006" s="556" t="s">
        <v>639</v>
      </c>
      <c r="BD1006" s="557" t="s">
        <v>640</v>
      </c>
      <c r="BE1006" s="109" t="s">
        <v>641</v>
      </c>
      <c r="BF1006" s="558"/>
      <c r="BG1006" s="7" t="s">
        <v>72</v>
      </c>
      <c r="BH1006" s="9" t="s">
        <v>73</v>
      </c>
      <c r="BI1006" s="7" t="s">
        <v>66</v>
      </c>
      <c r="BJ1006" s="100" t="s">
        <v>68</v>
      </c>
      <c r="BK1006" s="7" t="s">
        <v>70</v>
      </c>
      <c r="BL1006" s="7" t="s">
        <v>12</v>
      </c>
      <c r="BM1006" s="7" t="s">
        <v>71</v>
      </c>
      <c r="BN1006" s="295" t="s">
        <v>642</v>
      </c>
      <c r="BO1006" s="101" t="s">
        <v>274</v>
      </c>
      <c r="BP1006" s="4" t="s">
        <v>643</v>
      </c>
      <c r="BQ1006" s="107"/>
    </row>
    <row r="1007" spans="53:69" ht="30">
      <c r="BA1007" s="90" t="str">
        <f t="shared" si="0"/>
        <v>E021</v>
      </c>
      <c r="BB1007" s="103" t="s">
        <v>94</v>
      </c>
      <c r="BC1007" s="556"/>
      <c r="BD1007" s="557"/>
      <c r="BE1007" s="110" t="s">
        <v>644</v>
      </c>
      <c r="BF1007" s="558"/>
      <c r="BG1007" s="7" t="s">
        <v>15</v>
      </c>
      <c r="BH1007" s="9" t="s">
        <v>81</v>
      </c>
      <c r="BI1007" s="7" t="s">
        <v>75</v>
      </c>
      <c r="BJ1007" s="100" t="s">
        <v>77</v>
      </c>
      <c r="BL1007" s="7" t="s">
        <v>79</v>
      </c>
      <c r="BM1007" s="7" t="s">
        <v>80</v>
      </c>
      <c r="BN1007" s="295" t="s">
        <v>645</v>
      </c>
      <c r="BO1007" s="105" t="s">
        <v>646</v>
      </c>
      <c r="BP1007" s="4" t="s">
        <v>92</v>
      </c>
      <c r="BQ1007" s="111"/>
    </row>
    <row r="1008" spans="53:69" ht="30">
      <c r="BA1008" s="90" t="str">
        <f t="shared" si="0"/>
        <v>E031</v>
      </c>
      <c r="BB1008" s="1" t="s">
        <v>101</v>
      </c>
      <c r="BC1008" s="556"/>
      <c r="BD1008" s="557"/>
      <c r="BE1008" s="110" t="s">
        <v>647</v>
      </c>
      <c r="BF1008" s="558"/>
      <c r="BG1008" s="8"/>
      <c r="BH1008" s="9" t="s">
        <v>89</v>
      </c>
      <c r="BI1008" s="7" t="s">
        <v>84</v>
      </c>
      <c r="BJ1008" s="100" t="s">
        <v>85</v>
      </c>
      <c r="BL1008" s="7" t="s">
        <v>87</v>
      </c>
      <c r="BM1008" s="7" t="s">
        <v>88</v>
      </c>
      <c r="BN1008" s="295" t="s">
        <v>648</v>
      </c>
      <c r="BO1008" s="106" t="s">
        <v>5</v>
      </c>
      <c r="BP1008" s="4" t="s">
        <v>234</v>
      </c>
      <c r="BQ1008" s="111"/>
    </row>
    <row r="1009" spans="53:69" ht="15.75">
      <c r="BA1009" s="90" t="str">
        <f t="shared" si="0"/>
        <v>S034</v>
      </c>
      <c r="BB1009" s="1" t="s">
        <v>649</v>
      </c>
      <c r="BC1009" s="556"/>
      <c r="BD1009" s="557"/>
      <c r="BE1009" s="112" t="s">
        <v>650</v>
      </c>
      <c r="BF1009" s="558"/>
      <c r="BG1009" s="8"/>
      <c r="BH1009" s="9" t="s">
        <v>97</v>
      </c>
      <c r="BI1009" s="7" t="s">
        <v>91</v>
      </c>
      <c r="BJ1009" s="100" t="s">
        <v>93</v>
      </c>
      <c r="BL1009" s="7" t="s">
        <v>95</v>
      </c>
      <c r="BM1009" s="7" t="s">
        <v>96</v>
      </c>
      <c r="BN1009" s="295" t="s">
        <v>651</v>
      </c>
      <c r="BO1009" s="101"/>
      <c r="BP1009" s="4" t="s">
        <v>240</v>
      </c>
      <c r="BQ1009" s="111"/>
    </row>
    <row r="1010" spans="53:69">
      <c r="BA1010" s="90" t="str">
        <f t="shared" si="0"/>
        <v>E035</v>
      </c>
      <c r="BB1010" s="113" t="s">
        <v>652</v>
      </c>
      <c r="BC1010" s="559" t="s">
        <v>653</v>
      </c>
      <c r="BD1010" s="560" t="s">
        <v>654</v>
      </c>
      <c r="BE1010" s="114" t="s">
        <v>655</v>
      </c>
      <c r="BF1010" s="295"/>
      <c r="BG1010" s="8"/>
      <c r="BH1010" s="7" t="s">
        <v>104</v>
      </c>
      <c r="BI1010" s="7" t="s">
        <v>99</v>
      </c>
      <c r="BJ1010" s="100" t="s">
        <v>100</v>
      </c>
      <c r="BL1010" s="7" t="s">
        <v>102</v>
      </c>
      <c r="BM1010" s="7" t="s">
        <v>103</v>
      </c>
      <c r="BN1010" s="295" t="s">
        <v>656</v>
      </c>
      <c r="BO1010" s="106"/>
      <c r="BP1010" s="4" t="s">
        <v>109</v>
      </c>
      <c r="BQ1010" s="111"/>
    </row>
    <row r="1011" spans="53:69">
      <c r="BA1011" s="90" t="str">
        <f t="shared" si="0"/>
        <v>E036</v>
      </c>
      <c r="BB1011" s="115" t="s">
        <v>657</v>
      </c>
      <c r="BC1011" s="559"/>
      <c r="BD1011" s="560"/>
      <c r="BE1011" s="114" t="s">
        <v>658</v>
      </c>
      <c r="BF1011" s="295"/>
      <c r="BG1011" s="8"/>
      <c r="BH1011" s="7" t="s">
        <v>107</v>
      </c>
      <c r="BI1011" s="7" t="s">
        <v>105</v>
      </c>
      <c r="BJ1011" s="100" t="s">
        <v>659</v>
      </c>
      <c r="BL1011" s="7" t="s">
        <v>106</v>
      </c>
      <c r="BM1011" s="7" t="s">
        <v>14</v>
      </c>
      <c r="BN1011" s="295" t="s">
        <v>660</v>
      </c>
      <c r="BO1011" s="105"/>
      <c r="BP1011" s="4" t="s">
        <v>301</v>
      </c>
      <c r="BQ1011" s="111"/>
    </row>
    <row r="1012" spans="53:69" ht="15.75">
      <c r="BA1012" s="90" t="str">
        <f t="shared" si="0"/>
        <v>F037</v>
      </c>
      <c r="BB1012" s="115" t="s">
        <v>661</v>
      </c>
      <c r="BC1012" s="559"/>
      <c r="BD1012" s="560"/>
      <c r="BE1012" s="116" t="s">
        <v>662</v>
      </c>
      <c r="BF1012" s="295"/>
      <c r="BG1012" s="8"/>
      <c r="BH1012" s="7" t="s">
        <v>113</v>
      </c>
      <c r="BI1012" s="7" t="s">
        <v>108</v>
      </c>
      <c r="BJ1012" s="100" t="s">
        <v>110</v>
      </c>
      <c r="BL1012" s="7" t="s">
        <v>111</v>
      </c>
      <c r="BM1012" s="7" t="s">
        <v>112</v>
      </c>
      <c r="BN1012" s="295" t="s">
        <v>663</v>
      </c>
      <c r="BO1012" s="106"/>
      <c r="BP1012" s="4" t="s">
        <v>309</v>
      </c>
      <c r="BQ1012" s="111"/>
    </row>
    <row r="1013" spans="53:69" ht="15.75">
      <c r="BA1013" s="90" t="str">
        <f t="shared" si="0"/>
        <v>PA17</v>
      </c>
      <c r="BB1013" s="117" t="s">
        <v>275</v>
      </c>
      <c r="BC1013" s="559"/>
      <c r="BD1013" s="560"/>
      <c r="BE1013" s="112" t="s">
        <v>664</v>
      </c>
      <c r="BF1013" s="295"/>
      <c r="BG1013" s="8"/>
      <c r="BH1013" s="7" t="s">
        <v>118</v>
      </c>
      <c r="BI1013" s="7" t="s">
        <v>114</v>
      </c>
      <c r="BJ1013" s="100" t="s">
        <v>665</v>
      </c>
      <c r="BL1013" s="7" t="s">
        <v>116</v>
      </c>
      <c r="BM1013" s="7" t="s">
        <v>117</v>
      </c>
      <c r="BN1013" s="295" t="s">
        <v>666</v>
      </c>
      <c r="BO1013" s="106"/>
      <c r="BP1013" s="4" t="s">
        <v>8</v>
      </c>
      <c r="BQ1013" s="111"/>
    </row>
    <row r="1014" spans="53:69" ht="15.75">
      <c r="BA1014" s="90" t="str">
        <f t="shared" si="0"/>
        <v>P123</v>
      </c>
      <c r="BB1014" s="1" t="s">
        <v>289</v>
      </c>
      <c r="BC1014" s="559"/>
      <c r="BD1014" s="560"/>
      <c r="BE1014" s="112" t="s">
        <v>667</v>
      </c>
      <c r="BF1014" s="295"/>
      <c r="BG1014" s="8"/>
      <c r="BH1014" s="7" t="s">
        <v>123</v>
      </c>
      <c r="BI1014" s="7" t="s">
        <v>119</v>
      </c>
      <c r="BJ1014" s="100" t="s">
        <v>125</v>
      </c>
      <c r="BL1014" s="7" t="s">
        <v>121</v>
      </c>
      <c r="BM1014" s="7" t="s">
        <v>122</v>
      </c>
      <c r="BN1014" s="295" t="s">
        <v>668</v>
      </c>
      <c r="BO1014" s="106"/>
      <c r="BP1014" s="4" t="s">
        <v>130</v>
      </c>
      <c r="BQ1014" s="118"/>
    </row>
    <row r="1015" spans="53:69" ht="15.75">
      <c r="BA1015" s="90" t="str">
        <f t="shared" si="0"/>
        <v>E043</v>
      </c>
      <c r="BB1015" s="119" t="s">
        <v>669</v>
      </c>
      <c r="BC1015" s="559"/>
      <c r="BD1015" s="560"/>
      <c r="BE1015" s="112" t="s">
        <v>670</v>
      </c>
      <c r="BF1015" s="295"/>
      <c r="BG1015" s="8"/>
      <c r="BH1015" s="7" t="s">
        <v>128</v>
      </c>
      <c r="BI1015" s="7" t="s">
        <v>124</v>
      </c>
      <c r="BJ1015" s="100" t="s">
        <v>120</v>
      </c>
      <c r="BL1015" s="7" t="s">
        <v>126</v>
      </c>
      <c r="BM1015" s="7" t="s">
        <v>127</v>
      </c>
      <c r="BN1015" s="295" t="s">
        <v>671</v>
      </c>
      <c r="BO1015" s="120"/>
      <c r="BP1015" s="111"/>
      <c r="BQ1015" s="118"/>
    </row>
    <row r="1016" spans="53:69" ht="31.5">
      <c r="BA1016" s="90" t="str">
        <f t="shared" si="0"/>
        <v>E044</v>
      </c>
      <c r="BB1016" s="119" t="s">
        <v>672</v>
      </c>
      <c r="BC1016" s="559"/>
      <c r="BD1016" s="560"/>
      <c r="BE1016" s="112" t="s">
        <v>673</v>
      </c>
      <c r="BF1016" s="295"/>
      <c r="BG1016" s="8"/>
      <c r="BH1016" s="7" t="s">
        <v>135</v>
      </c>
      <c r="BI1016" s="7" t="s">
        <v>129</v>
      </c>
      <c r="BJ1016" s="100" t="s">
        <v>131</v>
      </c>
      <c r="BL1016" s="7" t="s">
        <v>133</v>
      </c>
      <c r="BM1016" s="7" t="s">
        <v>134</v>
      </c>
      <c r="BN1016" s="295" t="s">
        <v>674</v>
      </c>
      <c r="BO1016" s="101"/>
      <c r="BP1016" s="121"/>
      <c r="BQ1016" s="122"/>
    </row>
    <row r="1017" spans="53:69" ht="15.75">
      <c r="BA1017" s="90" t="str">
        <f t="shared" si="0"/>
        <v>E045</v>
      </c>
      <c r="BB1017" s="119" t="s">
        <v>675</v>
      </c>
      <c r="BC1017" s="559"/>
      <c r="BD1017" s="560"/>
      <c r="BE1017" s="112" t="s">
        <v>676</v>
      </c>
      <c r="BF1017" s="295"/>
      <c r="BG1017" s="8"/>
      <c r="BH1017" s="7" t="s">
        <v>139</v>
      </c>
      <c r="BI1017" s="7" t="s">
        <v>136</v>
      </c>
      <c r="BJ1017" s="100" t="s">
        <v>141</v>
      </c>
      <c r="BL1017" s="7" t="s">
        <v>137</v>
      </c>
      <c r="BM1017" s="7" t="s">
        <v>138</v>
      </c>
      <c r="BN1017" s="295" t="s">
        <v>677</v>
      </c>
      <c r="BO1017" s="106"/>
      <c r="BP1017" s="123"/>
      <c r="BQ1017" s="122"/>
    </row>
    <row r="1018" spans="53:69" ht="31.5">
      <c r="BA1018" s="90" t="str">
        <f t="shared" si="0"/>
        <v>PA07</v>
      </c>
      <c r="BB1018" s="1" t="s">
        <v>302</v>
      </c>
      <c r="BC1018" s="559"/>
      <c r="BD1018" s="560"/>
      <c r="BE1018" s="112" t="s">
        <v>678</v>
      </c>
      <c r="BF1018" s="295"/>
      <c r="BG1018" s="8"/>
      <c r="BH1018" s="7" t="s">
        <v>144</v>
      </c>
      <c r="BI1018" s="7" t="s">
        <v>140</v>
      </c>
      <c r="BJ1018" s="100" t="s">
        <v>409</v>
      </c>
      <c r="BL1018" s="7" t="s">
        <v>142</v>
      </c>
      <c r="BM1018" s="7" t="s">
        <v>143</v>
      </c>
      <c r="BN1018" s="295" t="s">
        <v>679</v>
      </c>
      <c r="BO1018" s="101"/>
      <c r="BP1018" s="124"/>
      <c r="BQ1018" s="122"/>
    </row>
    <row r="1019" spans="53:69" ht="15.75">
      <c r="BA1019" s="90" t="str">
        <f t="shared" si="0"/>
        <v>E061</v>
      </c>
      <c r="BB1019" s="125" t="s">
        <v>158</v>
      </c>
      <c r="BC1019" s="126" t="s">
        <v>680</v>
      </c>
      <c r="BD1019" s="127" t="s">
        <v>627</v>
      </c>
      <c r="BE1019" s="128" t="s">
        <v>681</v>
      </c>
      <c r="BF1019" s="115" t="s">
        <v>682</v>
      </c>
      <c r="BG1019" s="129"/>
      <c r="BH1019" s="10" t="s">
        <v>150</v>
      </c>
      <c r="BI1019" s="7" t="s">
        <v>145</v>
      </c>
      <c r="BJ1019" s="100" t="s">
        <v>146</v>
      </c>
      <c r="BL1019" s="7" t="s">
        <v>148</v>
      </c>
      <c r="BM1019" s="7" t="s">
        <v>149</v>
      </c>
      <c r="BN1019" s="295" t="s">
        <v>683</v>
      </c>
      <c r="BO1019" s="106"/>
      <c r="BP1019" s="102"/>
      <c r="BQ1019" s="121"/>
    </row>
    <row r="1020" spans="53:69" ht="15.75">
      <c r="BA1020" s="90" t="str">
        <f t="shared" si="0"/>
        <v>E062</v>
      </c>
      <c r="BB1020" s="125" t="s">
        <v>164</v>
      </c>
      <c r="BC1020" s="126" t="s">
        <v>560</v>
      </c>
      <c r="BD1020" s="127" t="s">
        <v>561</v>
      </c>
      <c r="BE1020" s="128" t="s">
        <v>681</v>
      </c>
      <c r="BF1020" s="115" t="s">
        <v>682</v>
      </c>
      <c r="BG1020" s="129"/>
      <c r="BH1020" s="7" t="s">
        <v>155</v>
      </c>
      <c r="BI1020" s="7" t="s">
        <v>151</v>
      </c>
      <c r="BJ1020" s="100" t="s">
        <v>152</v>
      </c>
      <c r="BL1020" s="7" t="s">
        <v>153</v>
      </c>
      <c r="BM1020" s="7" t="s">
        <v>154</v>
      </c>
      <c r="BN1020" s="295" t="s">
        <v>684</v>
      </c>
      <c r="BO1020" s="130"/>
      <c r="BP1020" s="121"/>
      <c r="BQ1020" s="121"/>
    </row>
    <row r="1021" spans="53:69" ht="15.75">
      <c r="BA1021" s="90" t="str">
        <f t="shared" si="0"/>
        <v>E063</v>
      </c>
      <c r="BB1021" s="125" t="s">
        <v>169</v>
      </c>
      <c r="BC1021" s="126" t="s">
        <v>685</v>
      </c>
      <c r="BD1021" s="127" t="s">
        <v>210</v>
      </c>
      <c r="BE1021" s="128" t="s">
        <v>681</v>
      </c>
      <c r="BF1021" s="115" t="s">
        <v>682</v>
      </c>
      <c r="BG1021" s="129"/>
      <c r="BH1021" s="7" t="s">
        <v>161</v>
      </c>
      <c r="BI1021" s="7" t="s">
        <v>156</v>
      </c>
      <c r="BJ1021" s="100" t="s">
        <v>157</v>
      </c>
      <c r="BL1021" s="7" t="s">
        <v>159</v>
      </c>
      <c r="BM1021" s="7" t="s">
        <v>160</v>
      </c>
      <c r="BN1021" s="295" t="s">
        <v>686</v>
      </c>
      <c r="BO1021" s="131"/>
      <c r="BP1021" s="124"/>
      <c r="BQ1021" s="123"/>
    </row>
    <row r="1022" spans="53:69" ht="15.75">
      <c r="BA1022" s="90" t="str">
        <f t="shared" si="0"/>
        <v>E064</v>
      </c>
      <c r="BB1022" s="125" t="s">
        <v>174</v>
      </c>
      <c r="BC1022" s="126" t="s">
        <v>687</v>
      </c>
      <c r="BD1022" s="127" t="s">
        <v>82</v>
      </c>
      <c r="BE1022" s="128" t="s">
        <v>681</v>
      </c>
      <c r="BF1022" s="115" t="s">
        <v>682</v>
      </c>
      <c r="BG1022" s="129"/>
      <c r="BH1022" s="7" t="s">
        <v>167</v>
      </c>
      <c r="BI1022" s="7" t="s">
        <v>162</v>
      </c>
      <c r="BJ1022" s="132" t="s">
        <v>163</v>
      </c>
      <c r="BL1022" s="7" t="s">
        <v>165</v>
      </c>
      <c r="BM1022" s="7" t="s">
        <v>166</v>
      </c>
      <c r="BN1022" s="295" t="s">
        <v>688</v>
      </c>
      <c r="BO1022" s="133"/>
      <c r="BP1022" s="118"/>
      <c r="BQ1022" s="123"/>
    </row>
    <row r="1023" spans="53:69" ht="30">
      <c r="BA1023" s="90" t="str">
        <f t="shared" si="0"/>
        <v>E065</v>
      </c>
      <c r="BB1023" s="125" t="s">
        <v>179</v>
      </c>
      <c r="BC1023" s="126" t="s">
        <v>689</v>
      </c>
      <c r="BD1023" s="127" t="s">
        <v>220</v>
      </c>
      <c r="BE1023" s="128" t="s">
        <v>681</v>
      </c>
      <c r="BF1023" s="115" t="s">
        <v>682</v>
      </c>
      <c r="BG1023" s="129"/>
      <c r="BH1023" s="10" t="s">
        <v>172</v>
      </c>
      <c r="BI1023" s="7" t="s">
        <v>168</v>
      </c>
      <c r="BJ1023" s="134" t="s">
        <v>690</v>
      </c>
      <c r="BL1023" s="7" t="s">
        <v>170</v>
      </c>
      <c r="BM1023" s="7" t="s">
        <v>171</v>
      </c>
      <c r="BN1023" s="295" t="s">
        <v>691</v>
      </c>
      <c r="BO1023" s="130"/>
      <c r="BP1023" s="135"/>
      <c r="BQ1023" s="121"/>
    </row>
    <row r="1024" spans="53:69" ht="15.75">
      <c r="BA1024" s="90" t="str">
        <f t="shared" si="0"/>
        <v>E066</v>
      </c>
      <c r="BB1024" s="125" t="s">
        <v>184</v>
      </c>
      <c r="BC1024" s="126" t="s">
        <v>692</v>
      </c>
      <c r="BD1024" s="127" t="s">
        <v>693</v>
      </c>
      <c r="BE1024" s="128" t="s">
        <v>681</v>
      </c>
      <c r="BF1024" s="115" t="s">
        <v>682</v>
      </c>
      <c r="BG1024" s="129"/>
      <c r="BH1024" s="7" t="s">
        <v>177</v>
      </c>
      <c r="BI1024" s="7" t="s">
        <v>173</v>
      </c>
      <c r="BL1024" s="7" t="s">
        <v>175</v>
      </c>
      <c r="BM1024" s="7" t="s">
        <v>176</v>
      </c>
      <c r="BN1024" s="295" t="s">
        <v>694</v>
      </c>
      <c r="BO1024" s="136"/>
      <c r="BP1024" s="107"/>
      <c r="BQ1024" s="121"/>
    </row>
    <row r="1025" spans="53:69" ht="15.75">
      <c r="BA1025" s="90" t="str">
        <f t="shared" si="0"/>
        <v>E067</v>
      </c>
      <c r="BB1025" s="125" t="s">
        <v>189</v>
      </c>
      <c r="BC1025" s="137" t="s">
        <v>695</v>
      </c>
      <c r="BD1025" s="127" t="s">
        <v>229</v>
      </c>
      <c r="BE1025" s="128" t="s">
        <v>681</v>
      </c>
      <c r="BF1025" s="115" t="s">
        <v>682</v>
      </c>
      <c r="BG1025" s="129"/>
      <c r="BH1025" s="7" t="s">
        <v>182</v>
      </c>
      <c r="BI1025" s="7" t="s">
        <v>178</v>
      </c>
      <c r="BL1025" s="7" t="s">
        <v>180</v>
      </c>
      <c r="BM1025" s="7" t="s">
        <v>181</v>
      </c>
      <c r="BN1025" s="295" t="s">
        <v>696</v>
      </c>
      <c r="BO1025" s="106"/>
      <c r="BP1025" s="138"/>
      <c r="BQ1025" s="123"/>
    </row>
    <row r="1026" spans="53:69" ht="15.75">
      <c r="BA1026" s="90" t="str">
        <f t="shared" si="0"/>
        <v>E071</v>
      </c>
      <c r="BB1026" s="125" t="s">
        <v>194</v>
      </c>
      <c r="BC1026" s="137" t="s">
        <v>697</v>
      </c>
      <c r="BD1026" s="127" t="s">
        <v>235</v>
      </c>
      <c r="BE1026" s="128" t="s">
        <v>681</v>
      </c>
      <c r="BF1026" s="115" t="s">
        <v>682</v>
      </c>
      <c r="BG1026" s="129"/>
      <c r="BH1026" s="7" t="s">
        <v>187</v>
      </c>
      <c r="BI1026" s="7" t="s">
        <v>183</v>
      </c>
      <c r="BL1026" s="7" t="s">
        <v>185</v>
      </c>
      <c r="BM1026" s="7" t="s">
        <v>186</v>
      </c>
      <c r="BN1026" s="295" t="s">
        <v>698</v>
      </c>
      <c r="BO1026" s="139"/>
      <c r="BP1026" s="138"/>
      <c r="BQ1026" s="123"/>
    </row>
    <row r="1027" spans="53:69" ht="15.75">
      <c r="BA1027" s="90" t="str">
        <f t="shared" si="0"/>
        <v>E072</v>
      </c>
      <c r="BB1027" s="125" t="s">
        <v>200</v>
      </c>
      <c r="BC1027" s="137" t="s">
        <v>699</v>
      </c>
      <c r="BD1027" s="127" t="s">
        <v>700</v>
      </c>
      <c r="BE1027" s="128" t="s">
        <v>681</v>
      </c>
      <c r="BF1027" s="115" t="s">
        <v>682</v>
      </c>
      <c r="BG1027" s="129"/>
      <c r="BH1027" s="7" t="s">
        <v>192</v>
      </c>
      <c r="BI1027" s="7" t="s">
        <v>188</v>
      </c>
      <c r="BL1027" s="7" t="s">
        <v>190</v>
      </c>
      <c r="BM1027" s="7" t="s">
        <v>191</v>
      </c>
      <c r="BN1027" s="295" t="s">
        <v>701</v>
      </c>
      <c r="BO1027" s="140"/>
      <c r="BP1027" s="141"/>
      <c r="BQ1027" s="121"/>
    </row>
    <row r="1028" spans="53:69" ht="15.75">
      <c r="BA1028" s="90" t="str">
        <f t="shared" si="0"/>
        <v>E073</v>
      </c>
      <c r="BB1028" s="125" t="s">
        <v>205</v>
      </c>
      <c r="BC1028" s="137" t="s">
        <v>702</v>
      </c>
      <c r="BD1028" s="127" t="s">
        <v>246</v>
      </c>
      <c r="BE1028" s="128" t="s">
        <v>681</v>
      </c>
      <c r="BF1028" s="115" t="s">
        <v>682</v>
      </c>
      <c r="BG1028" s="129"/>
      <c r="BH1028" s="7" t="s">
        <v>197</v>
      </c>
      <c r="BI1028" s="7" t="s">
        <v>193</v>
      </c>
      <c r="BL1028" s="7" t="s">
        <v>195</v>
      </c>
      <c r="BM1028" s="7" t="s">
        <v>196</v>
      </c>
      <c r="BN1028" s="295" t="s">
        <v>703</v>
      </c>
      <c r="BO1028" s="139"/>
      <c r="BP1028" s="141"/>
      <c r="BQ1028" s="121"/>
    </row>
    <row r="1029" spans="53:69" ht="15.75">
      <c r="BA1029" s="90" t="str">
        <f t="shared" si="0"/>
        <v>E082</v>
      </c>
      <c r="BB1029" s="142" t="s">
        <v>392</v>
      </c>
      <c r="BC1029" s="137" t="s">
        <v>704</v>
      </c>
      <c r="BD1029" s="127" t="s">
        <v>250</v>
      </c>
      <c r="BE1029" s="128" t="s">
        <v>681</v>
      </c>
      <c r="BF1029" s="115" t="s">
        <v>682</v>
      </c>
      <c r="BG1029" s="129"/>
      <c r="BH1029" s="7" t="s">
        <v>203</v>
      </c>
      <c r="BI1029" s="7" t="s">
        <v>198</v>
      </c>
      <c r="BL1029" s="7" t="s">
        <v>201</v>
      </c>
      <c r="BM1029" s="7" t="s">
        <v>202</v>
      </c>
      <c r="BN1029" s="295" t="s">
        <v>705</v>
      </c>
      <c r="BO1029" s="130"/>
      <c r="BP1029" s="141"/>
      <c r="BQ1029" s="124"/>
    </row>
    <row r="1030" spans="53:69" ht="15.75">
      <c r="BA1030" s="90" t="str">
        <f t="shared" si="0"/>
        <v>E083</v>
      </c>
      <c r="BB1030" s="143" t="s">
        <v>221</v>
      </c>
      <c r="BC1030" s="137" t="s">
        <v>706</v>
      </c>
      <c r="BD1030" s="127" t="s">
        <v>707</v>
      </c>
      <c r="BE1030" s="128" t="s">
        <v>681</v>
      </c>
      <c r="BF1030" s="115" t="s">
        <v>682</v>
      </c>
      <c r="BG1030" s="129"/>
      <c r="BH1030" s="7" t="s">
        <v>208</v>
      </c>
      <c r="BI1030" s="7" t="s">
        <v>204</v>
      </c>
      <c r="BL1030" s="7" t="s">
        <v>206</v>
      </c>
      <c r="BM1030" s="7" t="s">
        <v>207</v>
      </c>
      <c r="BN1030" s="295" t="s">
        <v>708</v>
      </c>
      <c r="BO1030" s="130"/>
      <c r="BP1030" s="141"/>
      <c r="BQ1030" s="124"/>
    </row>
    <row r="1031" spans="53:69" ht="30">
      <c r="BA1031" s="90" t="str">
        <f t="shared" si="0"/>
        <v>E085</v>
      </c>
      <c r="BB1031" s="143" t="s">
        <v>709</v>
      </c>
      <c r="BC1031" s="137" t="s">
        <v>710</v>
      </c>
      <c r="BD1031" s="127" t="s">
        <v>125</v>
      </c>
      <c r="BE1031" s="128" t="s">
        <v>681</v>
      </c>
      <c r="BF1031" s="115" t="s">
        <v>682</v>
      </c>
      <c r="BG1031" s="129"/>
      <c r="BH1031" s="7" t="s">
        <v>214</v>
      </c>
      <c r="BI1031" s="7" t="s">
        <v>209</v>
      </c>
      <c r="BL1031" s="7" t="s">
        <v>212</v>
      </c>
      <c r="BM1031" s="7" t="s">
        <v>213</v>
      </c>
      <c r="BN1031" s="295" t="s">
        <v>711</v>
      </c>
      <c r="BO1031" s="130"/>
      <c r="BP1031" s="141"/>
      <c r="BQ1031" s="118"/>
    </row>
    <row r="1032" spans="53:69" ht="15.75">
      <c r="BA1032" s="90" t="str">
        <f t="shared" si="0"/>
        <v>E091</v>
      </c>
      <c r="BB1032" s="143" t="s">
        <v>358</v>
      </c>
      <c r="BC1032" s="137" t="s">
        <v>712</v>
      </c>
      <c r="BD1032" s="127" t="s">
        <v>261</v>
      </c>
      <c r="BE1032" s="128" t="s">
        <v>681</v>
      </c>
      <c r="BF1032" s="115" t="s">
        <v>682</v>
      </c>
      <c r="BG1032" s="129"/>
      <c r="BH1032" s="7" t="s">
        <v>217</v>
      </c>
      <c r="BI1032" s="7" t="s">
        <v>215</v>
      </c>
      <c r="BL1032" s="7" t="s">
        <v>5</v>
      </c>
      <c r="BM1032" s="7" t="s">
        <v>216</v>
      </c>
      <c r="BN1032" s="295" t="s">
        <v>713</v>
      </c>
      <c r="BO1032" s="131"/>
      <c r="BP1032" s="141"/>
      <c r="BQ1032" s="118"/>
    </row>
    <row r="1033" spans="53:69" ht="15.75">
      <c r="BA1033" s="90" t="str">
        <f t="shared" si="0"/>
        <v>E092</v>
      </c>
      <c r="BB1033" s="143" t="s">
        <v>242</v>
      </c>
      <c r="BC1033" s="137" t="s">
        <v>714</v>
      </c>
      <c r="BD1033" s="127" t="s">
        <v>715</v>
      </c>
      <c r="BE1033" s="128" t="s">
        <v>681</v>
      </c>
      <c r="BF1033" s="115" t="s">
        <v>682</v>
      </c>
      <c r="BG1033" s="129"/>
      <c r="BH1033" s="7" t="s">
        <v>223</v>
      </c>
      <c r="BI1033" s="7" t="s">
        <v>218</v>
      </c>
      <c r="BM1033" s="7" t="s">
        <v>222</v>
      </c>
      <c r="BN1033" s="295" t="s">
        <v>716</v>
      </c>
      <c r="BO1033" s="130"/>
      <c r="BP1033" s="138"/>
      <c r="BQ1033" s="135"/>
    </row>
    <row r="1034" spans="53:69" ht="15.75">
      <c r="BA1034" s="90" t="str">
        <f t="shared" si="0"/>
        <v>E101</v>
      </c>
      <c r="BB1034" s="142" t="s">
        <v>394</v>
      </c>
      <c r="BC1034" s="137" t="s">
        <v>717</v>
      </c>
      <c r="BD1034" s="127" t="s">
        <v>269</v>
      </c>
      <c r="BE1034" s="128" t="s">
        <v>681</v>
      </c>
      <c r="BF1034" s="115" t="s">
        <v>682</v>
      </c>
      <c r="BG1034" s="129"/>
      <c r="BH1034" s="7" t="s">
        <v>227</v>
      </c>
      <c r="BI1034" s="7" t="s">
        <v>224</v>
      </c>
      <c r="BM1034" s="7" t="s">
        <v>226</v>
      </c>
      <c r="BN1034" s="295" t="s">
        <v>718</v>
      </c>
      <c r="BO1034" s="130"/>
      <c r="BP1034" s="138"/>
      <c r="BQ1034" s="135"/>
    </row>
    <row r="1035" spans="53:69" ht="15.75">
      <c r="BA1035" s="90" t="str">
        <f t="shared" si="0"/>
        <v>E102</v>
      </c>
      <c r="BB1035" s="142" t="s">
        <v>396</v>
      </c>
      <c r="BC1035" s="137" t="s">
        <v>719</v>
      </c>
      <c r="BD1035" s="127" t="s">
        <v>274</v>
      </c>
      <c r="BE1035" s="128" t="s">
        <v>681</v>
      </c>
      <c r="BF1035" s="115" t="s">
        <v>682</v>
      </c>
      <c r="BG1035" s="129"/>
      <c r="BH1035" s="7" t="s">
        <v>232</v>
      </c>
      <c r="BI1035" s="7" t="s">
        <v>228</v>
      </c>
      <c r="BM1035" s="7" t="s">
        <v>231</v>
      </c>
      <c r="BN1035" s="295" t="s">
        <v>720</v>
      </c>
      <c r="BO1035" s="106"/>
      <c r="BP1035" s="138"/>
      <c r="BQ1035" s="135"/>
    </row>
    <row r="1036" spans="53:69" ht="15.75">
      <c r="BA1036" s="90" t="str">
        <f t="shared" si="0"/>
        <v>E103</v>
      </c>
      <c r="BB1036" s="144" t="s">
        <v>257</v>
      </c>
      <c r="BC1036" s="137" t="s">
        <v>721</v>
      </c>
      <c r="BD1036" s="127" t="s">
        <v>722</v>
      </c>
      <c r="BE1036" s="128" t="s">
        <v>681</v>
      </c>
      <c r="BF1036" s="115" t="s">
        <v>682</v>
      </c>
      <c r="BG1036" s="129"/>
      <c r="BH1036" s="10" t="s">
        <v>238</v>
      </c>
      <c r="BI1036" s="7" t="s">
        <v>233</v>
      </c>
      <c r="BM1036" s="7" t="s">
        <v>237</v>
      </c>
      <c r="BN1036" s="295" t="s">
        <v>723</v>
      </c>
      <c r="BO1036" s="120"/>
      <c r="BP1036" s="138"/>
      <c r="BQ1036" s="107"/>
    </row>
    <row r="1037" spans="53:69" ht="15.75">
      <c r="BA1037" s="90" t="str">
        <f t="shared" si="0"/>
        <v>E104</v>
      </c>
      <c r="BB1037" s="261" t="s">
        <v>398</v>
      </c>
      <c r="BC1037" s="137" t="s">
        <v>724</v>
      </c>
      <c r="BD1037" s="127" t="s">
        <v>725</v>
      </c>
      <c r="BE1037" s="128" t="s">
        <v>681</v>
      </c>
      <c r="BF1037" s="115" t="s">
        <v>682</v>
      </c>
      <c r="BG1037" s="129"/>
      <c r="BH1037" s="7" t="s">
        <v>244</v>
      </c>
      <c r="BI1037" s="7" t="s">
        <v>239</v>
      </c>
      <c r="BM1037" s="7" t="s">
        <v>243</v>
      </c>
      <c r="BN1037" s="295" t="s">
        <v>723</v>
      </c>
      <c r="BO1037" s="133"/>
      <c r="BP1037" s="138"/>
      <c r="BQ1037" s="107"/>
    </row>
    <row r="1038" spans="53:69" ht="15.75">
      <c r="BA1038" s="90" t="str">
        <f t="shared" si="0"/>
        <v>E105</v>
      </c>
      <c r="BB1038" s="144" t="s">
        <v>265</v>
      </c>
      <c r="BC1038" s="137" t="s">
        <v>726</v>
      </c>
      <c r="BD1038" s="127" t="s">
        <v>727</v>
      </c>
      <c r="BE1038" s="128" t="s">
        <v>681</v>
      </c>
      <c r="BF1038" s="115" t="s">
        <v>682</v>
      </c>
      <c r="BG1038" s="129"/>
      <c r="BH1038" s="7" t="s">
        <v>248</v>
      </c>
      <c r="BI1038" s="7" t="s">
        <v>245</v>
      </c>
      <c r="BM1038" s="7" t="s">
        <v>247</v>
      </c>
      <c r="BN1038" s="295" t="s">
        <v>728</v>
      </c>
      <c r="BO1038" s="130"/>
      <c r="BP1038" s="141"/>
      <c r="BQ1038" s="123"/>
    </row>
    <row r="1039" spans="53:69" ht="30">
      <c r="BA1039" s="90" t="str">
        <f t="shared" si="0"/>
        <v>E112</v>
      </c>
      <c r="BB1039" s="145" t="s">
        <v>236</v>
      </c>
      <c r="BC1039" s="137" t="s">
        <v>729</v>
      </c>
      <c r="BD1039" s="127" t="s">
        <v>730</v>
      </c>
      <c r="BE1039" s="146" t="s">
        <v>731</v>
      </c>
      <c r="BF1039" s="295"/>
      <c r="BG1039" s="8"/>
      <c r="BH1039" s="7" t="s">
        <v>252</v>
      </c>
      <c r="BI1039" s="7" t="s">
        <v>249</v>
      </c>
      <c r="BM1039" s="7" t="s">
        <v>251</v>
      </c>
      <c r="BN1039" s="295" t="s">
        <v>732</v>
      </c>
      <c r="BO1039" s="130"/>
      <c r="BP1039" s="141"/>
      <c r="BQ1039" s="123"/>
    </row>
    <row r="1040" spans="53:69" ht="30">
      <c r="BA1040" s="90" t="str">
        <f t="shared" si="0"/>
        <v>E122</v>
      </c>
      <c r="BB1040" s="147" t="s">
        <v>286</v>
      </c>
      <c r="BC1040" s="137" t="s">
        <v>733</v>
      </c>
      <c r="BD1040" s="127" t="s">
        <v>734</v>
      </c>
      <c r="BE1040" s="148" t="s">
        <v>735</v>
      </c>
      <c r="BF1040" s="295"/>
      <c r="BG1040" s="8"/>
      <c r="BH1040" s="7" t="s">
        <v>259</v>
      </c>
      <c r="BI1040" s="7" t="s">
        <v>253</v>
      </c>
      <c r="BM1040" s="7" t="s">
        <v>258</v>
      </c>
      <c r="BN1040" s="295" t="s">
        <v>736</v>
      </c>
      <c r="BO1040" s="149"/>
      <c r="BP1040" s="141"/>
      <c r="BQ1040" s="118"/>
    </row>
    <row r="1041" spans="53:69">
      <c r="BA1041" s="90" t="str">
        <f t="shared" si="0"/>
        <v>E124</v>
      </c>
      <c r="BB1041" s="147" t="s">
        <v>737</v>
      </c>
      <c r="BC1041" s="137" t="s">
        <v>738</v>
      </c>
      <c r="BD1041" s="127" t="s">
        <v>739</v>
      </c>
      <c r="BE1041" s="146" t="s">
        <v>740</v>
      </c>
      <c r="BF1041" s="295"/>
      <c r="BG1041" s="8"/>
      <c r="BH1041" s="7" t="s">
        <v>263</v>
      </c>
      <c r="BI1041" s="7" t="s">
        <v>260</v>
      </c>
      <c r="BM1041" s="7" t="s">
        <v>262</v>
      </c>
      <c r="BN1041" s="295" t="s">
        <v>741</v>
      </c>
      <c r="BO1041" s="149"/>
      <c r="BP1041" s="141"/>
      <c r="BQ1041" s="118"/>
    </row>
    <row r="1042" spans="53:69" ht="15.75">
      <c r="BA1042" s="90" t="str">
        <f t="shared" si="0"/>
        <v>F081</v>
      </c>
      <c r="BB1042" s="150" t="s">
        <v>211</v>
      </c>
      <c r="BC1042" s="137" t="s">
        <v>742</v>
      </c>
      <c r="BD1042" s="127" t="s">
        <v>743</v>
      </c>
      <c r="BE1042" s="128" t="s">
        <v>744</v>
      </c>
      <c r="BF1042" s="295"/>
      <c r="BG1042" s="8"/>
      <c r="BH1042" s="7" t="s">
        <v>267</v>
      </c>
      <c r="BI1042" s="7" t="s">
        <v>264</v>
      </c>
      <c r="BM1042" s="7" t="s">
        <v>266</v>
      </c>
      <c r="BN1042" s="295" t="s">
        <v>745</v>
      </c>
      <c r="BO1042" s="130"/>
      <c r="BP1042" s="141"/>
      <c r="BQ1042" s="111"/>
    </row>
    <row r="1043" spans="53:69">
      <c r="BA1043" s="90" t="str">
        <f t="shared" si="0"/>
        <v>F084</v>
      </c>
      <c r="BB1043" s="150" t="s">
        <v>225</v>
      </c>
      <c r="BC1043" s="137" t="s">
        <v>746</v>
      </c>
      <c r="BD1043" s="151" t="s">
        <v>747</v>
      </c>
      <c r="BE1043" s="104" t="s">
        <v>748</v>
      </c>
      <c r="BF1043" s="295"/>
      <c r="BG1043" s="8"/>
      <c r="BH1043" s="7" t="s">
        <v>272</v>
      </c>
      <c r="BI1043" s="7" t="s">
        <v>268</v>
      </c>
      <c r="BM1043" s="7" t="s">
        <v>271</v>
      </c>
      <c r="BN1043" s="295" t="s">
        <v>749</v>
      </c>
      <c r="BO1043" s="149"/>
      <c r="BP1043" s="141"/>
      <c r="BQ1043" s="124"/>
    </row>
    <row r="1044" spans="53:69">
      <c r="BA1044" s="90" t="str">
        <f t="shared" si="0"/>
        <v>G055</v>
      </c>
      <c r="BB1044" s="3" t="s">
        <v>147</v>
      </c>
      <c r="BH1044" s="7" t="s">
        <v>277</v>
      </c>
      <c r="BI1044" s="7" t="s">
        <v>273</v>
      </c>
      <c r="BM1044" s="7" t="s">
        <v>276</v>
      </c>
      <c r="BN1044" s="295" t="s">
        <v>750</v>
      </c>
      <c r="BO1044" s="149"/>
      <c r="BP1044" s="141"/>
      <c r="BQ1044" s="124"/>
    </row>
    <row r="1045" spans="53:69" ht="30">
      <c r="BA1045" s="90" t="str">
        <f t="shared" si="0"/>
        <v>K052</v>
      </c>
      <c r="BB1045" s="2" t="s">
        <v>132</v>
      </c>
      <c r="BH1045" s="7" t="s">
        <v>281</v>
      </c>
      <c r="BI1045" s="7" t="s">
        <v>278</v>
      </c>
      <c r="BM1045" s="7" t="s">
        <v>280</v>
      </c>
      <c r="BN1045" s="295" t="s">
        <v>751</v>
      </c>
      <c r="BO1045" s="152"/>
      <c r="BP1045" s="141"/>
      <c r="BQ1045" s="102"/>
    </row>
    <row r="1046" spans="53:69">
      <c r="BA1046" s="90" t="s">
        <v>752</v>
      </c>
      <c r="BB1046" s="2" t="s">
        <v>753</v>
      </c>
      <c r="BH1046" s="7" t="s">
        <v>284</v>
      </c>
      <c r="BI1046" s="7" t="s">
        <v>5</v>
      </c>
      <c r="BM1046" s="7" t="s">
        <v>283</v>
      </c>
      <c r="BN1046" s="295" t="s">
        <v>751</v>
      </c>
      <c r="BO1046" s="149"/>
      <c r="BP1046" s="141"/>
      <c r="BQ1046" s="102"/>
    </row>
    <row r="1047" spans="53:69">
      <c r="BA1047" s="90" t="str">
        <f t="shared" ref="BA1047:BA1072" si="1">MID(BB1047,1,4)</f>
        <v>N014</v>
      </c>
      <c r="BB1047" s="153" t="s">
        <v>78</v>
      </c>
      <c r="BH1047" s="7" t="s">
        <v>288</v>
      </c>
      <c r="BM1047" s="7" t="s">
        <v>287</v>
      </c>
      <c r="BN1047" s="295" t="s">
        <v>754</v>
      </c>
      <c r="BO1047" s="131"/>
      <c r="BP1047" s="154"/>
      <c r="BQ1047" s="107"/>
    </row>
    <row r="1048" spans="53:69">
      <c r="BA1048" s="90" t="str">
        <f t="shared" si="1"/>
        <v>O121</v>
      </c>
      <c r="BB1048" s="147" t="s">
        <v>282</v>
      </c>
      <c r="BH1048" s="7" t="s">
        <v>291</v>
      </c>
      <c r="BM1048" s="7" t="s">
        <v>290</v>
      </c>
      <c r="BN1048" s="295" t="s">
        <v>755</v>
      </c>
      <c r="BO1048" s="101"/>
      <c r="BP1048" s="154"/>
      <c r="BQ1048" s="107"/>
    </row>
    <row r="1049" spans="53:69">
      <c r="BA1049" s="90" t="str">
        <f t="shared" si="1"/>
        <v>P106</v>
      </c>
      <c r="BB1049" s="155" t="s">
        <v>270</v>
      </c>
      <c r="BH1049" s="7" t="s">
        <v>293</v>
      </c>
      <c r="BM1049" s="7" t="s">
        <v>292</v>
      </c>
      <c r="BN1049" s="295" t="s">
        <v>756</v>
      </c>
      <c r="BO1049" s="101"/>
      <c r="BP1049" s="156"/>
      <c r="BQ1049" s="14"/>
    </row>
    <row r="1050" spans="53:69">
      <c r="BA1050" s="90" t="str">
        <f t="shared" si="1"/>
        <v>P111</v>
      </c>
      <c r="BB1050" s="147" t="s">
        <v>230</v>
      </c>
      <c r="BH1050" s="7" t="s">
        <v>295</v>
      </c>
      <c r="BM1050" s="7" t="s">
        <v>294</v>
      </c>
      <c r="BN1050" s="295" t="s">
        <v>757</v>
      </c>
      <c r="BO1050" s="130"/>
      <c r="BP1050" s="141"/>
      <c r="BQ1050" s="123"/>
    </row>
    <row r="1051" spans="53:69">
      <c r="BA1051" s="90" t="str">
        <f t="shared" si="1"/>
        <v>P123</v>
      </c>
      <c r="BB1051" s="12" t="s">
        <v>289</v>
      </c>
      <c r="BH1051" s="7" t="s">
        <v>297</v>
      </c>
      <c r="BM1051" s="7" t="s">
        <v>296</v>
      </c>
      <c r="BN1051" s="295" t="s">
        <v>758</v>
      </c>
      <c r="BO1051" s="101"/>
      <c r="BP1051" s="138"/>
      <c r="BQ1051" s="123"/>
    </row>
    <row r="1052" spans="53:69">
      <c r="BA1052" s="90" t="str">
        <f t="shared" si="1"/>
        <v>PA01</v>
      </c>
      <c r="BB1052" s="147" t="s">
        <v>380</v>
      </c>
      <c r="BH1052" s="7" t="s">
        <v>300</v>
      </c>
      <c r="BM1052" s="7" t="s">
        <v>299</v>
      </c>
      <c r="BN1052" s="295" t="s">
        <v>759</v>
      </c>
      <c r="BO1052" s="101"/>
      <c r="BP1052" s="138"/>
      <c r="BQ1052" s="123"/>
    </row>
    <row r="1053" spans="53:69">
      <c r="BA1053" s="90" t="str">
        <f t="shared" si="1"/>
        <v>PA02</v>
      </c>
      <c r="BB1053" s="153" t="s">
        <v>7</v>
      </c>
      <c r="BH1053" s="7" t="s">
        <v>305</v>
      </c>
      <c r="BM1053" s="7" t="s">
        <v>304</v>
      </c>
      <c r="BN1053" s="295" t="s">
        <v>760</v>
      </c>
      <c r="BO1053" s="157"/>
      <c r="BP1053" s="138"/>
      <c r="BQ1053" s="123"/>
    </row>
    <row r="1054" spans="53:69">
      <c r="BA1054" s="90" t="str">
        <f t="shared" si="1"/>
        <v>PA03</v>
      </c>
      <c r="BB1054" s="12" t="s">
        <v>298</v>
      </c>
      <c r="BH1054" s="7" t="s">
        <v>308</v>
      </c>
      <c r="BM1054" s="7" t="s">
        <v>307</v>
      </c>
      <c r="BN1054" s="295" t="s">
        <v>761</v>
      </c>
      <c r="BO1054" s="101"/>
      <c r="BP1054" s="138"/>
      <c r="BQ1054" s="123"/>
    </row>
    <row r="1055" spans="53:69">
      <c r="BA1055" s="90" t="str">
        <f t="shared" si="1"/>
        <v>PA04</v>
      </c>
      <c r="BB1055" s="150" t="s">
        <v>303</v>
      </c>
      <c r="BH1055" s="7" t="s">
        <v>312</v>
      </c>
      <c r="BM1055" s="7" t="s">
        <v>311</v>
      </c>
      <c r="BN1055" s="295" t="s">
        <v>762</v>
      </c>
      <c r="BO1055" s="158"/>
      <c r="BP1055" s="141"/>
      <c r="BQ1055" s="121"/>
    </row>
    <row r="1056" spans="53:69">
      <c r="BA1056" s="90" t="str">
        <f t="shared" si="1"/>
        <v>PA05</v>
      </c>
      <c r="BB1056" s="150" t="s">
        <v>306</v>
      </c>
      <c r="BH1056" s="7" t="s">
        <v>314</v>
      </c>
      <c r="BM1056" s="7" t="s">
        <v>313</v>
      </c>
      <c r="BN1056" s="295" t="s">
        <v>763</v>
      </c>
      <c r="BO1056" s="131"/>
      <c r="BP1056" s="141"/>
      <c r="BQ1056" s="123"/>
    </row>
    <row r="1057" spans="53:69">
      <c r="BA1057" s="90" t="str">
        <f t="shared" si="1"/>
        <v>PA06</v>
      </c>
      <c r="BB1057" s="150" t="s">
        <v>310</v>
      </c>
      <c r="BH1057" s="7" t="s">
        <v>317</v>
      </c>
      <c r="BM1057" s="7" t="s">
        <v>316</v>
      </c>
      <c r="BN1057" s="295" t="s">
        <v>764</v>
      </c>
      <c r="BO1057" s="106"/>
      <c r="BP1057" s="141"/>
      <c r="BQ1057" s="124"/>
    </row>
    <row r="1058" spans="53:69">
      <c r="BA1058" s="90" t="str">
        <f t="shared" si="1"/>
        <v>PA07</v>
      </c>
      <c r="BB1058" s="2" t="s">
        <v>302</v>
      </c>
      <c r="BH1058" s="7" t="s">
        <v>319</v>
      </c>
      <c r="BM1058" s="7" t="s">
        <v>318</v>
      </c>
      <c r="BN1058" s="295" t="s">
        <v>765</v>
      </c>
      <c r="BO1058" s="106"/>
      <c r="BP1058" s="141"/>
      <c r="BQ1058" s="124"/>
    </row>
    <row r="1059" spans="53:69">
      <c r="BA1059" s="90" t="str">
        <f t="shared" si="1"/>
        <v>PA08</v>
      </c>
      <c r="BB1059" s="2" t="s">
        <v>315</v>
      </c>
      <c r="BH1059" s="7" t="s">
        <v>322</v>
      </c>
      <c r="BM1059" s="7" t="s">
        <v>321</v>
      </c>
      <c r="BN1059" s="295" t="s">
        <v>766</v>
      </c>
      <c r="BO1059" s="106"/>
      <c r="BP1059" s="141"/>
      <c r="BQ1059" s="121"/>
    </row>
    <row r="1060" spans="53:69">
      <c r="BA1060" s="90" t="str">
        <f t="shared" si="1"/>
        <v>MA10</v>
      </c>
      <c r="BB1060" s="12" t="s">
        <v>320</v>
      </c>
      <c r="BH1060" s="7" t="s">
        <v>325</v>
      </c>
      <c r="BM1060" s="7" t="s">
        <v>324</v>
      </c>
      <c r="BN1060" s="295" t="s">
        <v>767</v>
      </c>
      <c r="BO1060" s="101"/>
      <c r="BP1060" s="141"/>
      <c r="BQ1060" s="121"/>
    </row>
    <row r="1061" spans="53:69">
      <c r="BA1061" s="90" t="str">
        <f t="shared" si="1"/>
        <v>OA11</v>
      </c>
      <c r="BB1061" s="147" t="s">
        <v>323</v>
      </c>
      <c r="BN1061" s="295" t="s">
        <v>768</v>
      </c>
      <c r="BO1061" s="106"/>
      <c r="BP1061" s="141"/>
      <c r="BQ1061" s="121"/>
    </row>
    <row r="1062" spans="53:69">
      <c r="BA1062" s="90" t="str">
        <f t="shared" si="1"/>
        <v>PA09</v>
      </c>
      <c r="BB1062" s="153" t="s">
        <v>255</v>
      </c>
      <c r="BH1062" s="7" t="s">
        <v>327</v>
      </c>
      <c r="BM1062" s="7" t="s">
        <v>326</v>
      </c>
      <c r="BN1062" s="295" t="s">
        <v>769</v>
      </c>
      <c r="BO1062" s="152"/>
      <c r="BP1062" s="141"/>
      <c r="BQ1062" s="123"/>
    </row>
    <row r="1063" spans="53:69">
      <c r="BA1063" s="90" t="str">
        <f t="shared" si="1"/>
        <v>PA14</v>
      </c>
      <c r="BB1063" s="147" t="s">
        <v>241</v>
      </c>
      <c r="BH1063" s="7" t="s">
        <v>330</v>
      </c>
      <c r="BM1063" s="7" t="s">
        <v>329</v>
      </c>
      <c r="BN1063" s="295" t="s">
        <v>770</v>
      </c>
      <c r="BO1063" s="152"/>
      <c r="BP1063" s="141"/>
      <c r="BQ1063" s="121"/>
    </row>
    <row r="1064" spans="53:69">
      <c r="BA1064" s="90" t="str">
        <f t="shared" si="1"/>
        <v>PA15</v>
      </c>
      <c r="BB1064" s="12" t="s">
        <v>328</v>
      </c>
      <c r="BH1064" s="7" t="s">
        <v>333</v>
      </c>
      <c r="BM1064" s="7" t="s">
        <v>332</v>
      </c>
      <c r="BN1064" s="295" t="s">
        <v>771</v>
      </c>
      <c r="BO1064" s="152"/>
      <c r="BP1064" s="141"/>
      <c r="BQ1064" s="121"/>
    </row>
    <row r="1065" spans="53:69">
      <c r="BA1065" s="90" t="str">
        <f t="shared" si="1"/>
        <v>PA16</v>
      </c>
      <c r="BB1065" s="150" t="s">
        <v>331</v>
      </c>
      <c r="BH1065" s="7" t="s">
        <v>335</v>
      </c>
      <c r="BM1065" s="7" t="s">
        <v>334</v>
      </c>
      <c r="BN1065" s="295" t="s">
        <v>772</v>
      </c>
      <c r="BO1065" s="131"/>
      <c r="BP1065" s="141"/>
      <c r="BQ1065" s="121"/>
    </row>
    <row r="1066" spans="53:69">
      <c r="BA1066" s="90" t="str">
        <f t="shared" si="1"/>
        <v>PA17</v>
      </c>
      <c r="BB1066" s="2" t="s">
        <v>275</v>
      </c>
      <c r="BH1066" s="7" t="s">
        <v>339</v>
      </c>
      <c r="BM1066" s="7" t="s">
        <v>338</v>
      </c>
      <c r="BN1066" s="295" t="s">
        <v>773</v>
      </c>
      <c r="BO1066" s="152"/>
      <c r="BP1066" s="141"/>
      <c r="BQ1066" s="121"/>
    </row>
    <row r="1067" spans="53:69">
      <c r="BA1067" s="90" t="str">
        <f t="shared" si="1"/>
        <v>PA18</v>
      </c>
      <c r="BB1067" s="150" t="s">
        <v>337</v>
      </c>
      <c r="BH1067" s="7" t="s">
        <v>17</v>
      </c>
      <c r="BM1067" s="7" t="s">
        <v>340</v>
      </c>
      <c r="BN1067" s="295" t="s">
        <v>774</v>
      </c>
      <c r="BO1067" s="152"/>
      <c r="BP1067" s="141"/>
      <c r="BQ1067" s="122"/>
    </row>
    <row r="1068" spans="53:69">
      <c r="BA1068" s="90" t="str">
        <f t="shared" si="1"/>
        <v>PA19</v>
      </c>
      <c r="BB1068" s="2" t="s">
        <v>336</v>
      </c>
      <c r="BH1068" s="7" t="s">
        <v>343</v>
      </c>
      <c r="BM1068" s="7" t="s">
        <v>342</v>
      </c>
      <c r="BN1068" s="295" t="s">
        <v>775</v>
      </c>
      <c r="BO1068" s="152"/>
      <c r="BP1068" s="141"/>
      <c r="BQ1068" s="122"/>
    </row>
    <row r="1069" spans="53:69">
      <c r="BA1069" s="90" t="str">
        <f t="shared" si="1"/>
        <v>PA21</v>
      </c>
      <c r="BB1069" s="155" t="s">
        <v>341</v>
      </c>
      <c r="BH1069" s="7" t="s">
        <v>346</v>
      </c>
      <c r="BM1069" s="7" t="s">
        <v>345</v>
      </c>
      <c r="BN1069" s="295" t="s">
        <v>776</v>
      </c>
      <c r="BO1069" s="149"/>
      <c r="BP1069" s="141"/>
      <c r="BQ1069" s="123"/>
    </row>
    <row r="1070" spans="53:69">
      <c r="BA1070" s="90" t="str">
        <f t="shared" si="1"/>
        <v>PA22</v>
      </c>
      <c r="BB1070" s="150" t="s">
        <v>344</v>
      </c>
      <c r="BH1070" s="7" t="s">
        <v>349</v>
      </c>
      <c r="BM1070" s="7" t="s">
        <v>348</v>
      </c>
      <c r="BN1070" s="295" t="s">
        <v>777</v>
      </c>
      <c r="BO1070" s="149"/>
      <c r="BP1070" s="141"/>
      <c r="BQ1070" s="122"/>
    </row>
    <row r="1071" spans="53:69">
      <c r="BA1071" s="90" t="str">
        <f t="shared" si="1"/>
        <v>PA23</v>
      </c>
      <c r="BB1071" s="155" t="s">
        <v>347</v>
      </c>
      <c r="BC1071" s="159" t="s">
        <v>624</v>
      </c>
      <c r="BD1071" s="99" t="s">
        <v>625</v>
      </c>
      <c r="BH1071" s="7" t="s">
        <v>351</v>
      </c>
      <c r="BM1071" s="7" t="s">
        <v>350</v>
      </c>
      <c r="BN1071" s="295" t="s">
        <v>778</v>
      </c>
      <c r="BO1071" s="152"/>
      <c r="BP1071" s="141"/>
      <c r="BQ1071" s="122"/>
    </row>
    <row r="1072" spans="53:69">
      <c r="BA1072" s="90" t="str">
        <f t="shared" si="1"/>
        <v>PA25</v>
      </c>
      <c r="BB1072" s="295" t="s">
        <v>779</v>
      </c>
      <c r="BC1072" s="293" t="s">
        <v>630</v>
      </c>
      <c r="BD1072" s="294" t="s">
        <v>780</v>
      </c>
      <c r="BH1072" s="7" t="s">
        <v>353</v>
      </c>
      <c r="BM1072" s="7" t="s">
        <v>352</v>
      </c>
      <c r="BN1072" s="295" t="s">
        <v>781</v>
      </c>
      <c r="BO1072" s="152"/>
      <c r="BP1072" s="141"/>
      <c r="BQ1072" s="122"/>
    </row>
    <row r="1073" spans="55:69">
      <c r="BC1073" s="293" t="s">
        <v>639</v>
      </c>
      <c r="BD1073" s="294" t="s">
        <v>782</v>
      </c>
      <c r="BM1073" s="7" t="s">
        <v>354</v>
      </c>
      <c r="BN1073" s="295" t="s">
        <v>783</v>
      </c>
      <c r="BO1073" s="131"/>
      <c r="BP1073" s="141"/>
      <c r="BQ1073" s="122"/>
    </row>
    <row r="1074" spans="55:69">
      <c r="BC1074" s="293" t="s">
        <v>653</v>
      </c>
      <c r="BD1074" s="296" t="s">
        <v>784</v>
      </c>
      <c r="BN1074" s="295" t="s">
        <v>785</v>
      </c>
      <c r="BO1074" s="152"/>
      <c r="BP1074" s="141"/>
      <c r="BQ1074" s="102"/>
    </row>
    <row r="1075" spans="55:69">
      <c r="BC1075" s="293" t="s">
        <v>680</v>
      </c>
      <c r="BD1075" s="127" t="s">
        <v>199</v>
      </c>
      <c r="BM1075" s="7" t="s">
        <v>355</v>
      </c>
      <c r="BN1075" s="295" t="s">
        <v>786</v>
      </c>
      <c r="BO1075" s="106"/>
      <c r="BP1075" s="141"/>
      <c r="BQ1075" s="102"/>
    </row>
    <row r="1076" spans="55:69">
      <c r="BC1076" s="293" t="s">
        <v>560</v>
      </c>
      <c r="BD1076" s="127" t="s">
        <v>561</v>
      </c>
      <c r="BM1076" s="7" t="s">
        <v>356</v>
      </c>
      <c r="BN1076" s="295" t="s">
        <v>787</v>
      </c>
      <c r="BO1076" s="152"/>
      <c r="BP1076" s="141"/>
      <c r="BQ1076" s="123"/>
    </row>
    <row r="1077" spans="55:69">
      <c r="BC1077" s="293" t="s">
        <v>685</v>
      </c>
      <c r="BD1077" s="127" t="s">
        <v>210</v>
      </c>
      <c r="BM1077" s="7" t="s">
        <v>357</v>
      </c>
      <c r="BN1077" s="295" t="s">
        <v>788</v>
      </c>
      <c r="BO1077" s="131"/>
      <c r="BP1077" s="141"/>
      <c r="BQ1077" s="123"/>
    </row>
    <row r="1078" spans="55:69">
      <c r="BC1078" s="293" t="s">
        <v>687</v>
      </c>
      <c r="BD1078" s="127" t="s">
        <v>82</v>
      </c>
      <c r="BM1078" s="7" t="s">
        <v>359</v>
      </c>
      <c r="BN1078" s="295" t="s">
        <v>789</v>
      </c>
      <c r="BO1078" s="106"/>
      <c r="BP1078" s="141"/>
      <c r="BQ1078" s="123"/>
    </row>
    <row r="1079" spans="55:69">
      <c r="BC1079" s="293" t="s">
        <v>689</v>
      </c>
      <c r="BD1079" s="127" t="s">
        <v>220</v>
      </c>
      <c r="BM1079" s="7" t="s">
        <v>360</v>
      </c>
      <c r="BN1079" s="295" t="s">
        <v>790</v>
      </c>
      <c r="BO1079" s="106"/>
      <c r="BP1079" s="141"/>
      <c r="BQ1079" s="123"/>
    </row>
    <row r="1080" spans="55:69">
      <c r="BC1080" s="293" t="s">
        <v>692</v>
      </c>
      <c r="BD1080" s="127" t="s">
        <v>219</v>
      </c>
      <c r="BM1080" s="7" t="s">
        <v>361</v>
      </c>
      <c r="BN1080" s="295" t="s">
        <v>791</v>
      </c>
      <c r="BO1080" s="139"/>
      <c r="BP1080" s="141"/>
      <c r="BQ1080" s="102"/>
    </row>
    <row r="1081" spans="55:69">
      <c r="BC1081" s="163" t="s">
        <v>695</v>
      </c>
      <c r="BD1081" s="127" t="s">
        <v>229</v>
      </c>
      <c r="BM1081" s="7" t="s">
        <v>362</v>
      </c>
      <c r="BN1081" s="295" t="s">
        <v>792</v>
      </c>
      <c r="BO1081" s="106"/>
      <c r="BP1081" s="141"/>
      <c r="BQ1081" s="121"/>
    </row>
    <row r="1082" spans="55:69">
      <c r="BC1082" s="163" t="s">
        <v>697</v>
      </c>
      <c r="BD1082" s="127" t="s">
        <v>235</v>
      </c>
      <c r="BM1082" s="7" t="s">
        <v>363</v>
      </c>
      <c r="BN1082" s="295" t="s">
        <v>793</v>
      </c>
      <c r="BO1082" s="106"/>
      <c r="BP1082" s="141"/>
      <c r="BQ1082" s="121"/>
    </row>
    <row r="1083" spans="55:69">
      <c r="BC1083" s="163" t="s">
        <v>699</v>
      </c>
      <c r="BD1083" s="127" t="s">
        <v>794</v>
      </c>
      <c r="BM1083" s="7" t="s">
        <v>364</v>
      </c>
      <c r="BN1083" s="295" t="s">
        <v>795</v>
      </c>
      <c r="BO1083" s="106"/>
      <c r="BP1083" s="141"/>
      <c r="BQ1083" s="121"/>
    </row>
    <row r="1084" spans="55:69">
      <c r="BC1084" s="163" t="s">
        <v>702</v>
      </c>
      <c r="BD1084" s="127" t="s">
        <v>246</v>
      </c>
      <c r="BM1084" s="7" t="s">
        <v>365</v>
      </c>
      <c r="BN1084" s="295" t="s">
        <v>795</v>
      </c>
      <c r="BO1084" s="106"/>
      <c r="BP1084" s="141"/>
      <c r="BQ1084" s="102"/>
    </row>
    <row r="1085" spans="55:69">
      <c r="BC1085" s="163" t="s">
        <v>704</v>
      </c>
      <c r="BD1085" s="127" t="s">
        <v>250</v>
      </c>
      <c r="BM1085" s="7" t="s">
        <v>367</v>
      </c>
      <c r="BN1085" s="295" t="s">
        <v>796</v>
      </c>
      <c r="BO1085" s="106"/>
      <c r="BP1085" s="141"/>
      <c r="BQ1085" s="121"/>
    </row>
    <row r="1086" spans="55:69">
      <c r="BC1086" s="163" t="s">
        <v>706</v>
      </c>
      <c r="BD1086" s="127" t="s">
        <v>797</v>
      </c>
      <c r="BM1086" s="7" t="s">
        <v>368</v>
      </c>
      <c r="BN1086" s="295" t="s">
        <v>798</v>
      </c>
      <c r="BO1086" s="106"/>
      <c r="BP1086" s="141"/>
      <c r="BQ1086" s="102"/>
    </row>
    <row r="1087" spans="55:69">
      <c r="BC1087" s="163" t="s">
        <v>710</v>
      </c>
      <c r="BD1087" s="127" t="s">
        <v>256</v>
      </c>
      <c r="BM1087" s="7" t="s">
        <v>369</v>
      </c>
      <c r="BN1087" s="295" t="s">
        <v>799</v>
      </c>
      <c r="BO1087" s="106"/>
      <c r="BP1087" s="141"/>
      <c r="BQ1087" s="102"/>
    </row>
    <row r="1088" spans="55:69">
      <c r="BC1088" s="163" t="s">
        <v>712</v>
      </c>
      <c r="BD1088" s="127" t="s">
        <v>261</v>
      </c>
      <c r="BM1088" s="7" t="s">
        <v>370</v>
      </c>
      <c r="BN1088" s="295" t="s">
        <v>800</v>
      </c>
      <c r="BO1088" s="106"/>
      <c r="BP1088" s="141"/>
      <c r="BQ1088" s="102"/>
    </row>
    <row r="1089" spans="55:69">
      <c r="BC1089" s="137" t="s">
        <v>714</v>
      </c>
      <c r="BD1089" s="127" t="s">
        <v>254</v>
      </c>
      <c r="BM1089" s="7" t="s">
        <v>371</v>
      </c>
      <c r="BN1089" s="295" t="s">
        <v>801</v>
      </c>
      <c r="BO1089" s="131"/>
      <c r="BP1089" s="141"/>
      <c r="BQ1089" s="102"/>
    </row>
    <row r="1090" spans="55:69">
      <c r="BC1090" s="137" t="s">
        <v>717</v>
      </c>
      <c r="BD1090" s="127" t="s">
        <v>269</v>
      </c>
      <c r="BM1090" s="7" t="s">
        <v>372</v>
      </c>
      <c r="BN1090" s="295" t="s">
        <v>802</v>
      </c>
      <c r="BO1090" s="131"/>
      <c r="BP1090" s="154"/>
      <c r="BQ1090" s="123"/>
    </row>
    <row r="1091" spans="55:69">
      <c r="BC1091" s="137" t="s">
        <v>719</v>
      </c>
      <c r="BD1091" s="127" t="s">
        <v>274</v>
      </c>
      <c r="BM1091" s="7" t="s">
        <v>373</v>
      </c>
      <c r="BN1091" s="295" t="s">
        <v>803</v>
      </c>
      <c r="BO1091" s="131"/>
      <c r="BP1091" s="141"/>
      <c r="BQ1091" s="123"/>
    </row>
    <row r="1092" spans="55:69">
      <c r="BC1092" s="137" t="s">
        <v>721</v>
      </c>
      <c r="BD1092" s="127" t="s">
        <v>279</v>
      </c>
      <c r="BM1092" s="7" t="s">
        <v>374</v>
      </c>
      <c r="BN1092" s="295" t="s">
        <v>804</v>
      </c>
      <c r="BO1092" s="152"/>
      <c r="BP1092" s="154"/>
      <c r="BQ1092" s="123"/>
    </row>
    <row r="1093" spans="55:69">
      <c r="BC1093" s="137" t="s">
        <v>724</v>
      </c>
      <c r="BD1093" s="127" t="s">
        <v>805</v>
      </c>
      <c r="BM1093" s="7" t="s">
        <v>375</v>
      </c>
      <c r="BN1093" s="295" t="s">
        <v>806</v>
      </c>
      <c r="BO1093" s="152"/>
      <c r="BP1093" s="138"/>
      <c r="BQ1093" s="102"/>
    </row>
    <row r="1094" spans="55:69">
      <c r="BC1094" s="137" t="s">
        <v>726</v>
      </c>
      <c r="BD1094" s="127" t="s">
        <v>285</v>
      </c>
      <c r="BM1094" s="7" t="s">
        <v>376</v>
      </c>
      <c r="BN1094" s="295" t="s">
        <v>807</v>
      </c>
      <c r="BO1094" s="130"/>
      <c r="BP1094" s="138"/>
      <c r="BQ1094" s="124"/>
    </row>
    <row r="1095" spans="55:69">
      <c r="BC1095" s="137" t="s">
        <v>729</v>
      </c>
      <c r="BD1095" s="127" t="s">
        <v>808</v>
      </c>
      <c r="BE1095" s="164" t="s">
        <v>57</v>
      </c>
      <c r="BM1095" s="7" t="s">
        <v>377</v>
      </c>
      <c r="BN1095" s="295" t="s">
        <v>809</v>
      </c>
      <c r="BO1095" s="152"/>
      <c r="BP1095" s="138"/>
      <c r="BQ1095" s="124"/>
    </row>
    <row r="1096" spans="55:69">
      <c r="BC1096" s="137" t="s">
        <v>733</v>
      </c>
      <c r="BD1096" s="127" t="s">
        <v>810</v>
      </c>
      <c r="BE1096" s="164" t="s">
        <v>110</v>
      </c>
      <c r="BM1096" s="7" t="s">
        <v>378</v>
      </c>
      <c r="BN1096" s="295" t="s">
        <v>811</v>
      </c>
      <c r="BO1096" s="149"/>
      <c r="BP1096" s="8"/>
    </row>
    <row r="1097" spans="55:69">
      <c r="BC1097" s="137" t="s">
        <v>738</v>
      </c>
      <c r="BD1097" s="127" t="s">
        <v>812</v>
      </c>
      <c r="BE1097" s="164" t="s">
        <v>57</v>
      </c>
      <c r="BM1097" s="7" t="s">
        <v>379</v>
      </c>
      <c r="BN1097" s="295" t="s">
        <v>813</v>
      </c>
      <c r="BO1097" s="152"/>
      <c r="BP1097" s="8"/>
    </row>
    <row r="1098" spans="55:69">
      <c r="BC1098" s="137" t="s">
        <v>742</v>
      </c>
      <c r="BD1098" s="127" t="s">
        <v>814</v>
      </c>
      <c r="BE1098" s="164" t="s">
        <v>57</v>
      </c>
      <c r="BM1098" s="7" t="s">
        <v>381</v>
      </c>
      <c r="BN1098" s="295" t="s">
        <v>815</v>
      </c>
      <c r="BO1098" s="152"/>
      <c r="BP1098" s="8"/>
    </row>
    <row r="1099" spans="55:69">
      <c r="BC1099" s="137" t="s">
        <v>746</v>
      </c>
      <c r="BD1099" s="151" t="s">
        <v>816</v>
      </c>
      <c r="BE1099" s="151" t="s">
        <v>747</v>
      </c>
      <c r="BM1099" s="7" t="s">
        <v>382</v>
      </c>
      <c r="BN1099" s="295" t="s">
        <v>817</v>
      </c>
      <c r="BO1099" s="130"/>
      <c r="BP1099" s="8"/>
    </row>
    <row r="1100" spans="55:69" ht="15.75" thickBot="1">
      <c r="BM1100" s="7" t="s">
        <v>383</v>
      </c>
      <c r="BN1100" s="295" t="s">
        <v>818</v>
      </c>
      <c r="BO1100" s="152"/>
      <c r="BP1100" s="8"/>
    </row>
    <row r="1101" spans="55:69">
      <c r="BC1101" s="554" t="s">
        <v>625</v>
      </c>
      <c r="BD1101" s="555"/>
      <c r="BE1101" s="98" t="s">
        <v>819</v>
      </c>
      <c r="BM1101" s="7" t="s">
        <v>384</v>
      </c>
      <c r="BN1101" s="295" t="s">
        <v>820</v>
      </c>
      <c r="BO1101" s="152"/>
      <c r="BP1101" s="8"/>
    </row>
    <row r="1102" spans="55:69">
      <c r="BC1102" s="293" t="s">
        <v>821</v>
      </c>
      <c r="BD1102" s="294" t="s">
        <v>822</v>
      </c>
      <c r="BE1102" s="104" t="s">
        <v>632</v>
      </c>
      <c r="BM1102" s="7" t="s">
        <v>385</v>
      </c>
      <c r="BN1102" s="295" t="s">
        <v>823</v>
      </c>
      <c r="BO1102" s="130"/>
      <c r="BP1102" s="8"/>
    </row>
    <row r="1103" spans="55:69">
      <c r="BC1103" s="293" t="s">
        <v>821</v>
      </c>
      <c r="BD1103" s="294" t="s">
        <v>822</v>
      </c>
      <c r="BE1103" s="104" t="s">
        <v>635</v>
      </c>
      <c r="BM1103" s="7" t="s">
        <v>386</v>
      </c>
      <c r="BN1103" s="295" t="s">
        <v>824</v>
      </c>
      <c r="BO1103" s="130"/>
      <c r="BP1103" s="8"/>
    </row>
    <row r="1104" spans="55:69">
      <c r="BC1104" s="293" t="s">
        <v>825</v>
      </c>
      <c r="BD1104" s="294" t="s">
        <v>640</v>
      </c>
      <c r="BE1104" s="109" t="s">
        <v>641</v>
      </c>
      <c r="BM1104" s="7" t="s">
        <v>387</v>
      </c>
      <c r="BN1104" s="295" t="s">
        <v>826</v>
      </c>
      <c r="BO1104" s="101"/>
      <c r="BP1104" s="8"/>
    </row>
    <row r="1105" spans="55:68" ht="15.75">
      <c r="BC1105" s="293" t="s">
        <v>825</v>
      </c>
      <c r="BD1105" s="294" t="s">
        <v>640</v>
      </c>
      <c r="BE1105" s="110" t="s">
        <v>644</v>
      </c>
      <c r="BM1105" s="7" t="s">
        <v>388</v>
      </c>
      <c r="BN1105" s="295" t="s">
        <v>827</v>
      </c>
      <c r="BO1105" s="101"/>
      <c r="BP1105" s="8"/>
    </row>
    <row r="1106" spans="55:68" ht="15.75">
      <c r="BC1106" s="293" t="s">
        <v>825</v>
      </c>
      <c r="BD1106" s="294" t="s">
        <v>640</v>
      </c>
      <c r="BE1106" s="110" t="s">
        <v>647</v>
      </c>
      <c r="BM1106" s="7" t="s">
        <v>389</v>
      </c>
      <c r="BN1106" s="295" t="s">
        <v>828</v>
      </c>
      <c r="BO1106" s="101"/>
      <c r="BP1106" s="8"/>
    </row>
    <row r="1107" spans="55:68" ht="15.75">
      <c r="BC1107" s="293" t="s">
        <v>825</v>
      </c>
      <c r="BD1107" s="294" t="s">
        <v>640</v>
      </c>
      <c r="BE1107" s="112" t="s">
        <v>650</v>
      </c>
      <c r="BM1107" s="7" t="s">
        <v>390</v>
      </c>
      <c r="BN1107" s="295" t="s">
        <v>829</v>
      </c>
      <c r="BO1107" s="101"/>
      <c r="BP1107" s="8"/>
    </row>
    <row r="1108" spans="55:68">
      <c r="BC1108" s="293" t="s">
        <v>830</v>
      </c>
      <c r="BD1108" s="296" t="s">
        <v>831</v>
      </c>
      <c r="BE1108" s="114" t="s">
        <v>655</v>
      </c>
      <c r="BM1108" s="7" t="s">
        <v>391</v>
      </c>
      <c r="BN1108" s="295" t="s">
        <v>832</v>
      </c>
      <c r="BO1108" s="165"/>
      <c r="BP1108" s="8"/>
    </row>
    <row r="1109" spans="55:68">
      <c r="BC1109" s="293" t="s">
        <v>830</v>
      </c>
      <c r="BD1109" s="296" t="s">
        <v>831</v>
      </c>
      <c r="BE1109" s="114" t="s">
        <v>658</v>
      </c>
      <c r="BM1109" s="7" t="s">
        <v>393</v>
      </c>
      <c r="BN1109" s="295" t="s">
        <v>833</v>
      </c>
      <c r="BO1109" s="165"/>
      <c r="BP1109" s="8"/>
    </row>
    <row r="1110" spans="55:68" ht="15.75">
      <c r="BC1110" s="293" t="s">
        <v>830</v>
      </c>
      <c r="BD1110" s="296" t="s">
        <v>831</v>
      </c>
      <c r="BE1110" s="116" t="s">
        <v>662</v>
      </c>
      <c r="BM1110" s="7" t="s">
        <v>395</v>
      </c>
      <c r="BN1110" s="295" t="s">
        <v>834</v>
      </c>
      <c r="BO1110" s="165"/>
      <c r="BP1110" s="8"/>
    </row>
    <row r="1111" spans="55:68" ht="15.75">
      <c r="BC1111" s="293" t="s">
        <v>830</v>
      </c>
      <c r="BD1111" s="296" t="s">
        <v>831</v>
      </c>
      <c r="BE1111" s="112" t="s">
        <v>664</v>
      </c>
      <c r="BM1111" s="7" t="s">
        <v>397</v>
      </c>
      <c r="BN1111" s="295" t="s">
        <v>835</v>
      </c>
      <c r="BO1111" s="165"/>
      <c r="BP1111" s="8"/>
    </row>
    <row r="1112" spans="55:68" ht="15.75">
      <c r="BC1112" s="293" t="s">
        <v>830</v>
      </c>
      <c r="BD1112" s="296" t="s">
        <v>831</v>
      </c>
      <c r="BE1112" s="112" t="s">
        <v>667</v>
      </c>
      <c r="BM1112" s="7" t="s">
        <v>399</v>
      </c>
      <c r="BN1112" s="295" t="s">
        <v>836</v>
      </c>
      <c r="BO1112" s="165"/>
      <c r="BP1112" s="8"/>
    </row>
    <row r="1113" spans="55:68" ht="15.75">
      <c r="BC1113" s="293" t="s">
        <v>830</v>
      </c>
      <c r="BD1113" s="296" t="s">
        <v>831</v>
      </c>
      <c r="BE1113" s="112" t="s">
        <v>670</v>
      </c>
      <c r="BM1113" s="7" t="s">
        <v>400</v>
      </c>
      <c r="BN1113" s="295" t="s">
        <v>837</v>
      </c>
      <c r="BO1113" s="165"/>
      <c r="BP1113" s="8"/>
    </row>
    <row r="1114" spans="55:68" ht="31.5">
      <c r="BC1114" s="293" t="s">
        <v>830</v>
      </c>
      <c r="BD1114" s="296" t="s">
        <v>831</v>
      </c>
      <c r="BE1114" s="112" t="s">
        <v>673</v>
      </c>
      <c r="BM1114" s="7" t="s">
        <v>401</v>
      </c>
      <c r="BN1114" s="295" t="s">
        <v>838</v>
      </c>
      <c r="BO1114" s="165"/>
      <c r="BP1114" s="8"/>
    </row>
    <row r="1115" spans="55:68" ht="15.75">
      <c r="BC1115" s="293" t="s">
        <v>830</v>
      </c>
      <c r="BD1115" s="296" t="s">
        <v>831</v>
      </c>
      <c r="BE1115" s="112" t="s">
        <v>676</v>
      </c>
      <c r="BM1115" s="7" t="s">
        <v>402</v>
      </c>
      <c r="BN1115" s="295" t="s">
        <v>839</v>
      </c>
      <c r="BO1115" s="165"/>
      <c r="BP1115" s="8"/>
    </row>
    <row r="1116" spans="55:68" ht="31.5">
      <c r="BC1116" s="293" t="s">
        <v>830</v>
      </c>
      <c r="BD1116" s="296" t="s">
        <v>831</v>
      </c>
      <c r="BE1116" s="112" t="s">
        <v>678</v>
      </c>
      <c r="BM1116" s="7" t="s">
        <v>403</v>
      </c>
      <c r="BN1116" s="295" t="s">
        <v>840</v>
      </c>
      <c r="BO1116" s="101"/>
      <c r="BP1116" s="8"/>
    </row>
    <row r="1117" spans="55:68">
      <c r="BC1117" s="293" t="s">
        <v>841</v>
      </c>
      <c r="BD1117" s="127" t="s">
        <v>627</v>
      </c>
      <c r="BE1117" s="127" t="s">
        <v>627</v>
      </c>
      <c r="BM1117" s="7" t="s">
        <v>5</v>
      </c>
      <c r="BN1117" s="295" t="s">
        <v>842</v>
      </c>
      <c r="BO1117" s="152"/>
      <c r="BP1117" s="8"/>
    </row>
    <row r="1118" spans="55:68" ht="15.75">
      <c r="BC1118" s="293" t="s">
        <v>843</v>
      </c>
      <c r="BD1118" s="127" t="s">
        <v>561</v>
      </c>
      <c r="BE1118" s="166" t="s">
        <v>563</v>
      </c>
      <c r="BN1118" s="295" t="s">
        <v>844</v>
      </c>
      <c r="BO1118" s="167"/>
      <c r="BP1118" s="8"/>
    </row>
    <row r="1119" spans="55:68" ht="15.75">
      <c r="BC1119" s="293" t="s">
        <v>845</v>
      </c>
      <c r="BD1119" s="127" t="s">
        <v>210</v>
      </c>
      <c r="BE1119" s="166" t="s">
        <v>57</v>
      </c>
      <c r="BN1119" s="295" t="s">
        <v>846</v>
      </c>
      <c r="BO1119" s="168"/>
      <c r="BP1119" s="8"/>
    </row>
    <row r="1120" spans="55:68" ht="15.75">
      <c r="BC1120" s="293" t="s">
        <v>847</v>
      </c>
      <c r="BD1120" s="127" t="s">
        <v>82</v>
      </c>
      <c r="BE1120" s="166" t="s">
        <v>68</v>
      </c>
      <c r="BN1120" s="295" t="s">
        <v>848</v>
      </c>
      <c r="BO1120" s="169"/>
      <c r="BP1120" s="8"/>
    </row>
    <row r="1121" spans="55:68" ht="15.75">
      <c r="BC1121" s="293" t="s">
        <v>849</v>
      </c>
      <c r="BD1121" s="127" t="s">
        <v>220</v>
      </c>
      <c r="BE1121" s="166" t="s">
        <v>77</v>
      </c>
      <c r="BN1121" s="295" t="s">
        <v>850</v>
      </c>
      <c r="BO1121" s="169"/>
      <c r="BP1121" s="8"/>
    </row>
    <row r="1122" spans="55:68" ht="15.75">
      <c r="BC1122" s="293" t="s">
        <v>851</v>
      </c>
      <c r="BD1122" s="127" t="s">
        <v>693</v>
      </c>
      <c r="BE1122" s="166" t="s">
        <v>85</v>
      </c>
      <c r="BN1122" s="295" t="s">
        <v>852</v>
      </c>
      <c r="BO1122" s="168"/>
      <c r="BP1122" s="8"/>
    </row>
    <row r="1123" spans="55:68" ht="15.75">
      <c r="BC1123" s="163">
        <v>10</v>
      </c>
      <c r="BD1123" s="127" t="s">
        <v>229</v>
      </c>
      <c r="BE1123" s="166" t="s">
        <v>93</v>
      </c>
      <c r="BN1123" s="295" t="s">
        <v>853</v>
      </c>
      <c r="BO1123" s="105"/>
      <c r="BP1123" s="8"/>
    </row>
    <row r="1124" spans="55:68" ht="15.75">
      <c r="BC1124" s="163">
        <v>10</v>
      </c>
      <c r="BD1124" s="127" t="s">
        <v>229</v>
      </c>
      <c r="BE1124" s="166" t="s">
        <v>854</v>
      </c>
      <c r="BN1124" s="295" t="s">
        <v>855</v>
      </c>
      <c r="BO1124" s="169"/>
      <c r="BP1124" s="8"/>
    </row>
    <row r="1125" spans="55:68" ht="15.75">
      <c r="BC1125" s="163">
        <v>11</v>
      </c>
      <c r="BD1125" s="127" t="s">
        <v>235</v>
      </c>
      <c r="BE1125" s="166" t="s">
        <v>100</v>
      </c>
      <c r="BN1125" s="295" t="s">
        <v>856</v>
      </c>
      <c r="BO1125" s="105"/>
      <c r="BP1125" s="8"/>
    </row>
    <row r="1126" spans="55:68" ht="15.75">
      <c r="BC1126" s="163">
        <v>11</v>
      </c>
      <c r="BD1126" s="127" t="s">
        <v>235</v>
      </c>
      <c r="BE1126" s="166" t="s">
        <v>857</v>
      </c>
      <c r="BN1126" s="295" t="s">
        <v>858</v>
      </c>
      <c r="BO1126" s="105"/>
      <c r="BP1126" s="8"/>
    </row>
    <row r="1127" spans="55:68" ht="15.75">
      <c r="BC1127" s="163">
        <v>12</v>
      </c>
      <c r="BD1127" s="127" t="s">
        <v>859</v>
      </c>
      <c r="BE1127" s="166" t="s">
        <v>659</v>
      </c>
      <c r="BN1127" s="295" t="s">
        <v>860</v>
      </c>
      <c r="BO1127" s="101"/>
      <c r="BP1127" s="8"/>
    </row>
    <row r="1128" spans="55:68" ht="15.75">
      <c r="BC1128" s="163">
        <v>12</v>
      </c>
      <c r="BD1128" s="127" t="s">
        <v>859</v>
      </c>
      <c r="BE1128" s="166" t="s">
        <v>563</v>
      </c>
      <c r="BN1128" s="295" t="s">
        <v>861</v>
      </c>
      <c r="BO1128" s="130"/>
      <c r="BP1128" s="8"/>
    </row>
    <row r="1129" spans="55:68" ht="15.75">
      <c r="BC1129" s="163">
        <v>12</v>
      </c>
      <c r="BD1129" s="127" t="s">
        <v>859</v>
      </c>
      <c r="BE1129" s="166" t="s">
        <v>862</v>
      </c>
      <c r="BN1129" s="295" t="s">
        <v>863</v>
      </c>
      <c r="BO1129" s="130"/>
      <c r="BP1129" s="8"/>
    </row>
    <row r="1130" spans="55:68">
      <c r="BC1130" s="163">
        <v>13</v>
      </c>
      <c r="BD1130" s="127" t="s">
        <v>246</v>
      </c>
      <c r="BE1130" s="127" t="s">
        <v>110</v>
      </c>
      <c r="BN1130" s="295" t="s">
        <v>864</v>
      </c>
      <c r="BO1130" s="130"/>
      <c r="BP1130" s="8"/>
    </row>
    <row r="1131" spans="55:68">
      <c r="BC1131" s="163">
        <v>14</v>
      </c>
      <c r="BD1131" s="127" t="s">
        <v>250</v>
      </c>
      <c r="BE1131" s="127" t="s">
        <v>115</v>
      </c>
      <c r="BN1131" s="295" t="s">
        <v>865</v>
      </c>
      <c r="BO1131" s="130"/>
      <c r="BP1131" s="8"/>
    </row>
    <row r="1132" spans="55:68">
      <c r="BC1132" s="163">
        <v>15</v>
      </c>
      <c r="BD1132" s="127" t="s">
        <v>707</v>
      </c>
      <c r="BE1132" s="127" t="s">
        <v>120</v>
      </c>
      <c r="BN1132" s="295" t="s">
        <v>866</v>
      </c>
      <c r="BO1132" s="130"/>
      <c r="BP1132" s="8"/>
    </row>
    <row r="1133" spans="55:68">
      <c r="BC1133" s="163">
        <v>16</v>
      </c>
      <c r="BD1133" s="127" t="s">
        <v>125</v>
      </c>
      <c r="BE1133" s="127" t="s">
        <v>125</v>
      </c>
      <c r="BN1133" s="295" t="s">
        <v>867</v>
      </c>
      <c r="BO1133" s="130"/>
      <c r="BP1133" s="8"/>
    </row>
    <row r="1134" spans="55:68">
      <c r="BC1134" s="163">
        <v>17</v>
      </c>
      <c r="BD1134" s="127" t="s">
        <v>261</v>
      </c>
      <c r="BE1134" s="170" t="s">
        <v>131</v>
      </c>
      <c r="BN1134" s="295" t="s">
        <v>868</v>
      </c>
      <c r="BO1134" s="106"/>
      <c r="BP1134" s="8"/>
    </row>
    <row r="1135" spans="55:68">
      <c r="BC1135" s="163">
        <v>18</v>
      </c>
      <c r="BD1135" s="127" t="s">
        <v>715</v>
      </c>
      <c r="BE1135" s="170" t="s">
        <v>409</v>
      </c>
      <c r="BN1135" s="295" t="s">
        <v>869</v>
      </c>
      <c r="BO1135" s="106"/>
      <c r="BP1135" s="8"/>
    </row>
    <row r="1136" spans="55:68">
      <c r="BC1136" s="163">
        <v>19</v>
      </c>
      <c r="BD1136" s="127" t="s">
        <v>269</v>
      </c>
      <c r="BE1136" s="127" t="s">
        <v>141</v>
      </c>
      <c r="BN1136" s="295" t="s">
        <v>870</v>
      </c>
      <c r="BO1136" s="106"/>
      <c r="BP1136" s="8"/>
    </row>
    <row r="1137" spans="55:68">
      <c r="BC1137" s="163">
        <v>20</v>
      </c>
      <c r="BD1137" s="127" t="s">
        <v>274</v>
      </c>
      <c r="BE1137" s="127" t="s">
        <v>146</v>
      </c>
      <c r="BN1137" s="295" t="s">
        <v>871</v>
      </c>
      <c r="BO1137" s="130"/>
      <c r="BP1137" s="8"/>
    </row>
    <row r="1138" spans="55:68">
      <c r="BC1138" s="163">
        <v>21</v>
      </c>
      <c r="BD1138" s="127" t="s">
        <v>722</v>
      </c>
      <c r="BE1138" s="127" t="s">
        <v>152</v>
      </c>
      <c r="BN1138" s="295" t="s">
        <v>871</v>
      </c>
      <c r="BO1138" s="152"/>
      <c r="BP1138" s="8"/>
    </row>
    <row r="1139" spans="55:68">
      <c r="BC1139" s="163">
        <v>21</v>
      </c>
      <c r="BD1139" s="127" t="s">
        <v>722</v>
      </c>
      <c r="BE1139" s="127" t="s">
        <v>872</v>
      </c>
      <c r="BN1139" s="295" t="s">
        <v>873</v>
      </c>
      <c r="BO1139" s="130"/>
      <c r="BP1139" s="8"/>
    </row>
    <row r="1140" spans="55:68">
      <c r="BC1140" s="163" t="s">
        <v>724</v>
      </c>
      <c r="BD1140" s="127" t="s">
        <v>874</v>
      </c>
      <c r="BE1140" s="127" t="s">
        <v>157</v>
      </c>
      <c r="BN1140" s="295" t="s">
        <v>875</v>
      </c>
      <c r="BO1140" s="131"/>
      <c r="BP1140" s="8"/>
    </row>
    <row r="1141" spans="55:68">
      <c r="BC1141" s="163">
        <v>23</v>
      </c>
      <c r="BD1141" s="127" t="s">
        <v>285</v>
      </c>
      <c r="BE1141" s="127" t="s">
        <v>163</v>
      </c>
      <c r="BN1141" s="295" t="s">
        <v>876</v>
      </c>
      <c r="BO1141" s="105"/>
      <c r="BP1141" s="8"/>
    </row>
    <row r="1142" spans="55:68">
      <c r="BC1142" s="163" t="s">
        <v>729</v>
      </c>
      <c r="BD1142" s="127" t="s">
        <v>808</v>
      </c>
      <c r="BE1142" s="164" t="s">
        <v>57</v>
      </c>
      <c r="BN1142" s="295" t="s">
        <v>877</v>
      </c>
      <c r="BO1142" s="105"/>
      <c r="BP1142" s="8"/>
    </row>
    <row r="1143" spans="55:68">
      <c r="BC1143" s="163" t="s">
        <v>733</v>
      </c>
      <c r="BD1143" s="127" t="s">
        <v>810</v>
      </c>
      <c r="BE1143" s="164" t="s">
        <v>110</v>
      </c>
      <c r="BN1143" s="295" t="s">
        <v>878</v>
      </c>
      <c r="BO1143" s="105"/>
      <c r="BP1143" s="8"/>
    </row>
    <row r="1144" spans="55:68">
      <c r="BC1144" s="163" t="s">
        <v>738</v>
      </c>
      <c r="BD1144" s="127" t="s">
        <v>812</v>
      </c>
      <c r="BE1144" s="164" t="s">
        <v>57</v>
      </c>
      <c r="BN1144" s="295" t="s">
        <v>879</v>
      </c>
      <c r="BO1144" s="158"/>
      <c r="BP1144" s="8"/>
    </row>
    <row r="1145" spans="55:68">
      <c r="BC1145" s="163" t="s">
        <v>742</v>
      </c>
      <c r="BD1145" s="127" t="s">
        <v>814</v>
      </c>
      <c r="BE1145" s="164" t="s">
        <v>57</v>
      </c>
      <c r="BN1145" s="295" t="s">
        <v>880</v>
      </c>
      <c r="BO1145" s="105"/>
      <c r="BP1145" s="8"/>
    </row>
    <row r="1146" spans="55:68">
      <c r="BC1146" s="171" t="s">
        <v>746</v>
      </c>
      <c r="BD1146" s="151" t="s">
        <v>816</v>
      </c>
      <c r="BE1146" s="151" t="s">
        <v>747</v>
      </c>
      <c r="BN1146" s="295" t="s">
        <v>881</v>
      </c>
      <c r="BO1146" s="105"/>
      <c r="BP1146" s="8"/>
    </row>
    <row r="1147" spans="55:68">
      <c r="BN1147" s="295" t="s">
        <v>882</v>
      </c>
      <c r="BO1147" s="105"/>
      <c r="BP1147" s="8"/>
    </row>
    <row r="1148" spans="55:68">
      <c r="BN1148" s="295" t="s">
        <v>883</v>
      </c>
      <c r="BO1148" s="131"/>
      <c r="BP1148" s="8"/>
    </row>
    <row r="1149" spans="55:68">
      <c r="BN1149" s="295" t="s">
        <v>884</v>
      </c>
      <c r="BO1149" s="152"/>
      <c r="BP1149" s="8"/>
    </row>
    <row r="1150" spans="55:68">
      <c r="BN1150" s="295" t="s">
        <v>885</v>
      </c>
      <c r="BO1150" s="152"/>
      <c r="BP1150" s="8"/>
    </row>
    <row r="1151" spans="55:68">
      <c r="BN1151" s="295" t="s">
        <v>886</v>
      </c>
      <c r="BO1151" s="152"/>
      <c r="BP1151" s="8"/>
    </row>
    <row r="1152" spans="55:68">
      <c r="BN1152" s="295" t="s">
        <v>887</v>
      </c>
      <c r="BO1152" s="106"/>
      <c r="BP1152" s="8"/>
    </row>
    <row r="1153" spans="66:68">
      <c r="BN1153" s="295" t="s">
        <v>888</v>
      </c>
      <c r="BO1153" s="106"/>
      <c r="BP1153" s="8"/>
    </row>
    <row r="1154" spans="66:68">
      <c r="BN1154" s="295" t="s">
        <v>889</v>
      </c>
      <c r="BO1154" s="106"/>
      <c r="BP1154" s="8"/>
    </row>
    <row r="1155" spans="66:68">
      <c r="BN1155" s="295" t="s">
        <v>890</v>
      </c>
      <c r="BO1155" s="106"/>
      <c r="BP1155" s="8"/>
    </row>
    <row r="1156" spans="66:68">
      <c r="BN1156" s="295" t="s">
        <v>890</v>
      </c>
      <c r="BO1156" s="106"/>
      <c r="BP1156" s="8"/>
    </row>
    <row r="1157" spans="66:68">
      <c r="BN1157" s="295" t="s">
        <v>891</v>
      </c>
      <c r="BO1157" s="106"/>
      <c r="BP1157" s="8"/>
    </row>
    <row r="1158" spans="66:68">
      <c r="BN1158" s="295" t="s">
        <v>892</v>
      </c>
      <c r="BO1158" s="106"/>
      <c r="BP1158" s="8"/>
    </row>
    <row r="1159" spans="66:68">
      <c r="BN1159" s="295" t="s">
        <v>893</v>
      </c>
      <c r="BO1159" s="172"/>
      <c r="BP1159" s="8"/>
    </row>
    <row r="1160" spans="66:68">
      <c r="BN1160" s="295" t="s">
        <v>894</v>
      </c>
      <c r="BO1160" s="173"/>
      <c r="BP1160" s="8"/>
    </row>
    <row r="1161" spans="66:68">
      <c r="BN1161" s="295" t="s">
        <v>894</v>
      </c>
      <c r="BO1161" s="172"/>
      <c r="BP1161" s="8"/>
    </row>
    <row r="1162" spans="66:68">
      <c r="BN1162" s="295" t="s">
        <v>895</v>
      </c>
      <c r="BO1162" s="173"/>
      <c r="BP1162" s="8"/>
    </row>
    <row r="1163" spans="66:68">
      <c r="BN1163" s="295" t="s">
        <v>896</v>
      </c>
      <c r="BO1163" s="172"/>
      <c r="BP1163" s="8"/>
    </row>
    <row r="1164" spans="66:68">
      <c r="BN1164" s="295" t="s">
        <v>896</v>
      </c>
      <c r="BO1164" s="172"/>
      <c r="BP1164" s="8"/>
    </row>
    <row r="1165" spans="66:68">
      <c r="BN1165" s="295" t="s">
        <v>897</v>
      </c>
      <c r="BO1165" s="173"/>
      <c r="BP1165" s="8"/>
    </row>
    <row r="1166" spans="66:68">
      <c r="BN1166" s="295" t="s">
        <v>898</v>
      </c>
      <c r="BO1166" s="172"/>
      <c r="BP1166" s="8"/>
    </row>
    <row r="1167" spans="66:68">
      <c r="BN1167" s="295" t="s">
        <v>899</v>
      </c>
      <c r="BO1167" s="174"/>
      <c r="BP1167" s="8"/>
    </row>
    <row r="1168" spans="66:68">
      <c r="BN1168" s="295" t="s">
        <v>900</v>
      </c>
      <c r="BO1168" s="174"/>
      <c r="BP1168" s="8"/>
    </row>
    <row r="1169" spans="66:68">
      <c r="BN1169" s="295" t="s">
        <v>901</v>
      </c>
      <c r="BO1169" s="174"/>
      <c r="BP1169" s="8"/>
    </row>
    <row r="1170" spans="66:68">
      <c r="BN1170" s="295" t="s">
        <v>902</v>
      </c>
      <c r="BO1170" s="174"/>
      <c r="BP1170" s="8"/>
    </row>
    <row r="1171" spans="66:68">
      <c r="BN1171" s="295" t="s">
        <v>903</v>
      </c>
      <c r="BO1171" s="174"/>
      <c r="BP1171" s="8"/>
    </row>
    <row r="1172" spans="66:68">
      <c r="BN1172" s="295" t="s">
        <v>904</v>
      </c>
      <c r="BO1172" s="175"/>
      <c r="BP1172" s="8"/>
    </row>
    <row r="1173" spans="66:68">
      <c r="BN1173" s="295" t="s">
        <v>905</v>
      </c>
      <c r="BO1173" s="106"/>
      <c r="BP1173" s="8"/>
    </row>
    <row r="1174" spans="66:68">
      <c r="BN1174" s="295" t="s">
        <v>906</v>
      </c>
      <c r="BO1174" s="106"/>
      <c r="BP1174" s="8"/>
    </row>
    <row r="1175" spans="66:68">
      <c r="BN1175" s="295" t="s">
        <v>907</v>
      </c>
      <c r="BO1175" s="106"/>
      <c r="BP1175" s="8"/>
    </row>
    <row r="1176" spans="66:68">
      <c r="BN1176" s="295" t="s">
        <v>908</v>
      </c>
      <c r="BO1176" s="106"/>
      <c r="BP1176" s="8"/>
    </row>
    <row r="1177" spans="66:68">
      <c r="BN1177" s="295" t="s">
        <v>909</v>
      </c>
      <c r="BO1177" s="130"/>
      <c r="BP1177" s="8"/>
    </row>
    <row r="1178" spans="66:68">
      <c r="BN1178" s="295" t="s">
        <v>909</v>
      </c>
      <c r="BO1178" s="101"/>
      <c r="BP1178" s="8"/>
    </row>
    <row r="1179" spans="66:68">
      <c r="BN1179" s="295" t="s">
        <v>910</v>
      </c>
      <c r="BO1179" s="106"/>
      <c r="BP1179" s="8"/>
    </row>
    <row r="1180" spans="66:68">
      <c r="BN1180" s="295" t="s">
        <v>911</v>
      </c>
      <c r="BO1180" s="101"/>
      <c r="BP1180" s="8"/>
    </row>
    <row r="1181" spans="66:68">
      <c r="BN1181" s="295" t="s">
        <v>912</v>
      </c>
      <c r="BO1181" s="130"/>
      <c r="BP1181" s="8"/>
    </row>
    <row r="1182" spans="66:68">
      <c r="BN1182" s="295" t="s">
        <v>913</v>
      </c>
      <c r="BO1182" s="152"/>
      <c r="BP1182" s="8"/>
    </row>
    <row r="1183" spans="66:68">
      <c r="BN1183" s="295" t="s">
        <v>914</v>
      </c>
      <c r="BO1183" s="152"/>
      <c r="BP1183" s="8"/>
    </row>
    <row r="1184" spans="66:68">
      <c r="BN1184" s="295" t="s">
        <v>915</v>
      </c>
      <c r="BO1184" s="152"/>
      <c r="BP1184" s="8"/>
    </row>
    <row r="1185" spans="66:68">
      <c r="BN1185" s="295" t="s">
        <v>916</v>
      </c>
      <c r="BO1185" s="176"/>
      <c r="BP1185" s="8"/>
    </row>
    <row r="1186" spans="66:68">
      <c r="BN1186" s="295" t="s">
        <v>916</v>
      </c>
      <c r="BO1186" s="177"/>
      <c r="BP1186" s="8"/>
    </row>
    <row r="1187" spans="66:68">
      <c r="BN1187" s="295" t="s">
        <v>917</v>
      </c>
      <c r="BO1187" s="167"/>
      <c r="BP1187" s="8"/>
    </row>
    <row r="1188" spans="66:68">
      <c r="BN1188" s="295" t="s">
        <v>918</v>
      </c>
      <c r="BO1188" s="178"/>
      <c r="BP1188" s="8"/>
    </row>
    <row r="1189" spans="66:68">
      <c r="BN1189" s="295" t="s">
        <v>919</v>
      </c>
      <c r="BO1189" s="178"/>
      <c r="BP1189" s="8"/>
    </row>
    <row r="1190" spans="66:68">
      <c r="BN1190" s="295" t="s">
        <v>920</v>
      </c>
      <c r="BO1190" s="179"/>
      <c r="BP1190" s="8"/>
    </row>
    <row r="1191" spans="66:68">
      <c r="BN1191" s="295" t="s">
        <v>921</v>
      </c>
      <c r="BO1191" s="179"/>
      <c r="BP1191" s="8"/>
    </row>
    <row r="1192" spans="66:68">
      <c r="BN1192" s="295" t="s">
        <v>922</v>
      </c>
      <c r="BO1192" s="179"/>
      <c r="BP1192" s="8"/>
    </row>
    <row r="1193" spans="66:68">
      <c r="BN1193" s="295" t="s">
        <v>923</v>
      </c>
      <c r="BO1193" s="167"/>
      <c r="BP1193" s="8"/>
    </row>
    <row r="1194" spans="66:68">
      <c r="BN1194" s="295" t="s">
        <v>924</v>
      </c>
      <c r="BO1194" s="177"/>
      <c r="BP1194" s="8"/>
    </row>
    <row r="1195" spans="66:68">
      <c r="BN1195" s="295" t="s">
        <v>925</v>
      </c>
      <c r="BO1195" s="177"/>
      <c r="BP1195" s="8"/>
    </row>
    <row r="1196" spans="66:68">
      <c r="BN1196" s="295" t="s">
        <v>926</v>
      </c>
      <c r="BO1196" s="177"/>
      <c r="BP1196" s="8"/>
    </row>
    <row r="1197" spans="66:68">
      <c r="BN1197" s="295" t="s">
        <v>927</v>
      </c>
      <c r="BO1197" s="177"/>
      <c r="BP1197" s="8"/>
    </row>
    <row r="1198" spans="66:68">
      <c r="BN1198" s="295" t="s">
        <v>928</v>
      </c>
      <c r="BO1198" s="177"/>
      <c r="BP1198" s="8"/>
    </row>
    <row r="1199" spans="66:68">
      <c r="BN1199" s="295" t="s">
        <v>929</v>
      </c>
      <c r="BO1199" s="177"/>
      <c r="BP1199" s="8"/>
    </row>
    <row r="1200" spans="66:68">
      <c r="BN1200" s="295" t="s">
        <v>930</v>
      </c>
      <c r="BO1200" s="180"/>
      <c r="BP1200" s="8"/>
    </row>
    <row r="1201" spans="66:68">
      <c r="BN1201" s="295" t="s">
        <v>931</v>
      </c>
      <c r="BO1201" s="176"/>
      <c r="BP1201" s="8"/>
    </row>
    <row r="1202" spans="66:68">
      <c r="BN1202" s="295" t="s">
        <v>932</v>
      </c>
      <c r="BO1202" s="176"/>
      <c r="BP1202" s="8"/>
    </row>
    <row r="1203" spans="66:68">
      <c r="BN1203" s="295" t="s">
        <v>933</v>
      </c>
      <c r="BO1203" s="176"/>
      <c r="BP1203" s="8"/>
    </row>
    <row r="1204" spans="66:68">
      <c r="BN1204" s="295" t="s">
        <v>934</v>
      </c>
      <c r="BO1204" s="176"/>
      <c r="BP1204" s="8"/>
    </row>
    <row r="1205" spans="66:68">
      <c r="BN1205" s="295" t="s">
        <v>935</v>
      </c>
      <c r="BO1205" s="181"/>
      <c r="BP1205" s="8"/>
    </row>
    <row r="1206" spans="66:68">
      <c r="BN1206" s="295" t="s">
        <v>936</v>
      </c>
      <c r="BO1206" s="182"/>
      <c r="BP1206" s="8"/>
    </row>
    <row r="1207" spans="66:68">
      <c r="BN1207" s="295" t="s">
        <v>937</v>
      </c>
      <c r="BO1207" s="177"/>
      <c r="BP1207" s="8"/>
    </row>
    <row r="1208" spans="66:68">
      <c r="BN1208" s="295" t="s">
        <v>938</v>
      </c>
      <c r="BO1208" s="177"/>
      <c r="BP1208" s="8"/>
    </row>
    <row r="1209" spans="66:68">
      <c r="BN1209" s="295" t="s">
        <v>939</v>
      </c>
      <c r="BO1209" s="177"/>
      <c r="BP1209" s="8"/>
    </row>
    <row r="1210" spans="66:68">
      <c r="BN1210" s="295" t="s">
        <v>940</v>
      </c>
      <c r="BO1210" s="177"/>
      <c r="BP1210" s="8"/>
    </row>
    <row r="1211" spans="66:68">
      <c r="BN1211" s="295" t="s">
        <v>941</v>
      </c>
      <c r="BO1211" s="177"/>
      <c r="BP1211" s="8"/>
    </row>
    <row r="1212" spans="66:68">
      <c r="BN1212" s="295" t="s">
        <v>942</v>
      </c>
      <c r="BO1212" s="177"/>
      <c r="BP1212" s="8"/>
    </row>
    <row r="1213" spans="66:68">
      <c r="BN1213" s="295" t="s">
        <v>943</v>
      </c>
      <c r="BO1213" s="177"/>
      <c r="BP1213" s="8"/>
    </row>
    <row r="1214" spans="66:68">
      <c r="BN1214" s="295" t="s">
        <v>944</v>
      </c>
      <c r="BO1214" s="177"/>
      <c r="BP1214" s="8"/>
    </row>
    <row r="1215" spans="66:68">
      <c r="BN1215" s="295" t="s">
        <v>945</v>
      </c>
      <c r="BO1215" s="177"/>
      <c r="BP1215" s="8"/>
    </row>
    <row r="1216" spans="66:68">
      <c r="BN1216" s="295" t="s">
        <v>946</v>
      </c>
      <c r="BO1216" s="177"/>
      <c r="BP1216" s="8"/>
    </row>
    <row r="1217" spans="66:68">
      <c r="BN1217" s="295" t="s">
        <v>947</v>
      </c>
      <c r="BO1217" s="177"/>
      <c r="BP1217" s="8"/>
    </row>
    <row r="1218" spans="66:68">
      <c r="BN1218" s="295" t="s">
        <v>948</v>
      </c>
      <c r="BO1218" s="183"/>
      <c r="BP1218" s="8"/>
    </row>
    <row r="1219" spans="66:68">
      <c r="BN1219" s="295" t="s">
        <v>949</v>
      </c>
      <c r="BO1219" s="183"/>
      <c r="BP1219" s="8"/>
    </row>
    <row r="1220" spans="66:68">
      <c r="BN1220" s="295" t="s">
        <v>950</v>
      </c>
      <c r="BO1220" s="179"/>
      <c r="BP1220" s="8"/>
    </row>
    <row r="1221" spans="66:68">
      <c r="BN1221" s="295" t="s">
        <v>951</v>
      </c>
      <c r="BO1221" s="179"/>
      <c r="BP1221" s="8"/>
    </row>
    <row r="1222" spans="66:68">
      <c r="BN1222" s="295" t="s">
        <v>952</v>
      </c>
      <c r="BO1222" s="176"/>
      <c r="BP1222" s="8"/>
    </row>
    <row r="1223" spans="66:68">
      <c r="BN1223" s="295" t="s">
        <v>953</v>
      </c>
      <c r="BO1223" s="176"/>
      <c r="BP1223" s="8"/>
    </row>
    <row r="1224" spans="66:68">
      <c r="BN1224" s="295" t="s">
        <v>954</v>
      </c>
      <c r="BO1224" s="179"/>
      <c r="BP1224" s="8"/>
    </row>
    <row r="1225" spans="66:68">
      <c r="BN1225" s="295" t="s">
        <v>955</v>
      </c>
      <c r="BO1225" s="179"/>
      <c r="BP1225" s="8"/>
    </row>
    <row r="1226" spans="66:68">
      <c r="BN1226" s="295" t="s">
        <v>956</v>
      </c>
      <c r="BO1226" s="120"/>
      <c r="BP1226" s="8"/>
    </row>
    <row r="1227" spans="66:68">
      <c r="BN1227" s="295" t="s">
        <v>957</v>
      </c>
      <c r="BO1227" s="120"/>
      <c r="BP1227" s="8"/>
    </row>
    <row r="1228" spans="66:68">
      <c r="BN1228" s="295" t="s">
        <v>958</v>
      </c>
      <c r="BO1228" s="139"/>
      <c r="BP1228" s="8"/>
    </row>
    <row r="1229" spans="66:68">
      <c r="BN1229" s="295" t="s">
        <v>959</v>
      </c>
      <c r="BO1229" s="120"/>
      <c r="BP1229" s="8"/>
    </row>
    <row r="1230" spans="66:68">
      <c r="BN1230" s="295" t="s">
        <v>960</v>
      </c>
      <c r="BO1230" s="120"/>
      <c r="BP1230" s="8"/>
    </row>
    <row r="1231" spans="66:68">
      <c r="BN1231" s="295" t="s">
        <v>961</v>
      </c>
      <c r="BO1231" s="158"/>
      <c r="BP1231" s="8"/>
    </row>
    <row r="1232" spans="66:68">
      <c r="BN1232" s="295" t="s">
        <v>962</v>
      </c>
      <c r="BO1232" s="120"/>
      <c r="BP1232" s="8"/>
    </row>
    <row r="1233" spans="66:68">
      <c r="BN1233" s="295" t="s">
        <v>963</v>
      </c>
      <c r="BO1233" s="158"/>
      <c r="BP1233" s="8"/>
    </row>
    <row r="1234" spans="66:68">
      <c r="BN1234" s="295" t="s">
        <v>964</v>
      </c>
      <c r="BO1234" s="101"/>
      <c r="BP1234" s="8"/>
    </row>
    <row r="1235" spans="66:68">
      <c r="BN1235" s="295" t="s">
        <v>965</v>
      </c>
      <c r="BO1235" s="101"/>
      <c r="BP1235" s="8"/>
    </row>
    <row r="1236" spans="66:68">
      <c r="BN1236" s="295" t="s">
        <v>966</v>
      </c>
      <c r="BO1236" s="101"/>
      <c r="BP1236" s="8"/>
    </row>
    <row r="1237" spans="66:68">
      <c r="BN1237" s="295" t="s">
        <v>967</v>
      </c>
      <c r="BO1237" s="101"/>
      <c r="BP1237" s="8"/>
    </row>
    <row r="1238" spans="66:68">
      <c r="BN1238" s="295" t="s">
        <v>968</v>
      </c>
      <c r="BO1238" s="101"/>
      <c r="BP1238" s="8"/>
    </row>
    <row r="1239" spans="66:68">
      <c r="BN1239" s="295" t="s">
        <v>969</v>
      </c>
      <c r="BO1239" s="101"/>
      <c r="BP1239" s="8"/>
    </row>
    <row r="1240" spans="66:68">
      <c r="BN1240" s="295" t="s">
        <v>970</v>
      </c>
      <c r="BO1240" s="101"/>
      <c r="BP1240" s="8"/>
    </row>
    <row r="1241" spans="66:68">
      <c r="BN1241" s="295" t="s">
        <v>971</v>
      </c>
      <c r="BO1241" s="101"/>
      <c r="BP1241" s="8"/>
    </row>
    <row r="1242" spans="66:68">
      <c r="BN1242" s="295" t="s">
        <v>972</v>
      </c>
      <c r="BO1242" s="176"/>
      <c r="BP1242" s="8"/>
    </row>
    <row r="1243" spans="66:68">
      <c r="BN1243" s="295" t="s">
        <v>973</v>
      </c>
      <c r="BO1243" s="184"/>
      <c r="BP1243" s="8"/>
    </row>
    <row r="1244" spans="66:68">
      <c r="BO1244" s="101"/>
      <c r="BP1244" s="8"/>
    </row>
  </sheetData>
  <dataConsolidate/>
  <mergeCells count="174">
    <mergeCell ref="I23:J23"/>
    <mergeCell ref="L23:N23"/>
    <mergeCell ref="F24:G24"/>
    <mergeCell ref="I24:J24"/>
    <mergeCell ref="L24:N24"/>
    <mergeCell ref="F25:G25"/>
    <mergeCell ref="I25:J25"/>
    <mergeCell ref="L25:N25"/>
    <mergeCell ref="BC1101:BD1101"/>
    <mergeCell ref="A53:B53"/>
    <mergeCell ref="BC1002:BF1002"/>
    <mergeCell ref="BC1004:BC1005"/>
    <mergeCell ref="BD1004:BD1005"/>
    <mergeCell ref="BC1006:BC1009"/>
    <mergeCell ref="BD1006:BD1009"/>
    <mergeCell ref="BF1006:BF1009"/>
    <mergeCell ref="P50:Q50"/>
    <mergeCell ref="W50:X50"/>
    <mergeCell ref="A51:B51"/>
    <mergeCell ref="L51:M51"/>
    <mergeCell ref="N51:O51"/>
    <mergeCell ref="P51:Q51"/>
    <mergeCell ref="W51:X51"/>
    <mergeCell ref="BC1010:BC1018"/>
    <mergeCell ref="BD1010:BD1018"/>
    <mergeCell ref="A48:B49"/>
    <mergeCell ref="C48:C49"/>
    <mergeCell ref="D48:D49"/>
    <mergeCell ref="E48:E49"/>
    <mergeCell ref="F48:F49"/>
    <mergeCell ref="G48:H49"/>
    <mergeCell ref="A50:B50"/>
    <mergeCell ref="L50:M50"/>
    <mergeCell ref="N50:O50"/>
    <mergeCell ref="K46:Y46"/>
    <mergeCell ref="F47:J47"/>
    <mergeCell ref="K47:K49"/>
    <mergeCell ref="L47:Y47"/>
    <mergeCell ref="I48:I49"/>
    <mergeCell ref="J48:J49"/>
    <mergeCell ref="L48:Q48"/>
    <mergeCell ref="R48:V48"/>
    <mergeCell ref="W48:X49"/>
    <mergeCell ref="Y48:Y49"/>
    <mergeCell ref="L49:M49"/>
    <mergeCell ref="N49:O49"/>
    <mergeCell ref="P49:Q49"/>
    <mergeCell ref="S49:T49"/>
    <mergeCell ref="L42:N42"/>
    <mergeCell ref="F43:G43"/>
    <mergeCell ref="I43:J43"/>
    <mergeCell ref="L43:N43"/>
    <mergeCell ref="F39:G39"/>
    <mergeCell ref="I39:J39"/>
    <mergeCell ref="L39:N39"/>
    <mergeCell ref="F44:G44"/>
    <mergeCell ref="I44:J44"/>
    <mergeCell ref="L44:N44"/>
    <mergeCell ref="A35:A37"/>
    <mergeCell ref="B35:B37"/>
    <mergeCell ref="F35:G35"/>
    <mergeCell ref="I35:J35"/>
    <mergeCell ref="L35:N35"/>
    <mergeCell ref="F36:G36"/>
    <mergeCell ref="A40:A42"/>
    <mergeCell ref="B40:B42"/>
    <mergeCell ref="F40:G40"/>
    <mergeCell ref="I40:J40"/>
    <mergeCell ref="L40:N40"/>
    <mergeCell ref="F41:G41"/>
    <mergeCell ref="I41:J41"/>
    <mergeCell ref="I36:J36"/>
    <mergeCell ref="L36:N36"/>
    <mergeCell ref="F37:G37"/>
    <mergeCell ref="I37:J37"/>
    <mergeCell ref="L37:N37"/>
    <mergeCell ref="F38:G38"/>
    <mergeCell ref="I38:J38"/>
    <mergeCell ref="L38:N38"/>
    <mergeCell ref="L41:N41"/>
    <mergeCell ref="F42:G42"/>
    <mergeCell ref="I42:J42"/>
    <mergeCell ref="F31:G31"/>
    <mergeCell ref="I31:J31"/>
    <mergeCell ref="L31:N31"/>
    <mergeCell ref="A32:A34"/>
    <mergeCell ref="B32:B34"/>
    <mergeCell ref="F32:G32"/>
    <mergeCell ref="I32:J32"/>
    <mergeCell ref="L32:N32"/>
    <mergeCell ref="F33:G33"/>
    <mergeCell ref="I33:J33"/>
    <mergeCell ref="A27:A31"/>
    <mergeCell ref="B27:B31"/>
    <mergeCell ref="L33:N33"/>
    <mergeCell ref="F34:G34"/>
    <mergeCell ref="I34:J34"/>
    <mergeCell ref="L34:N34"/>
    <mergeCell ref="L28:N28"/>
    <mergeCell ref="F29:G29"/>
    <mergeCell ref="I29:J29"/>
    <mergeCell ref="L29:N29"/>
    <mergeCell ref="F30:G30"/>
    <mergeCell ref="I30:J30"/>
    <mergeCell ref="L30:N30"/>
    <mergeCell ref="F26:G26"/>
    <mergeCell ref="I26:J26"/>
    <mergeCell ref="L26:N26"/>
    <mergeCell ref="F27:G27"/>
    <mergeCell ref="I27:J27"/>
    <mergeCell ref="L27:N27"/>
    <mergeCell ref="F28:G28"/>
    <mergeCell ref="I28:J28"/>
    <mergeCell ref="F18:G18"/>
    <mergeCell ref="I18:J18"/>
    <mergeCell ref="L18:N18"/>
    <mergeCell ref="F19:G19"/>
    <mergeCell ref="I19:J19"/>
    <mergeCell ref="L19:N19"/>
    <mergeCell ref="F20:G20"/>
    <mergeCell ref="I20:J20"/>
    <mergeCell ref="L20:N20"/>
    <mergeCell ref="F21:G21"/>
    <mergeCell ref="I21:J21"/>
    <mergeCell ref="L21:N21"/>
    <mergeCell ref="F22:G22"/>
    <mergeCell ref="I22:J22"/>
    <mergeCell ref="L22:N22"/>
    <mergeCell ref="F23:G23"/>
    <mergeCell ref="H16:H17"/>
    <mergeCell ref="I16:J17"/>
    <mergeCell ref="K16:K17"/>
    <mergeCell ref="L16:N17"/>
    <mergeCell ref="A14:Y14"/>
    <mergeCell ref="A15:A17"/>
    <mergeCell ref="B15:B17"/>
    <mergeCell ref="C15:V15"/>
    <mergeCell ref="W15:X15"/>
    <mergeCell ref="Y15:Y17"/>
    <mergeCell ref="C16:C17"/>
    <mergeCell ref="D16:D17"/>
    <mergeCell ref="E16:E17"/>
    <mergeCell ref="F16:G17"/>
    <mergeCell ref="W16:X16"/>
    <mergeCell ref="O16:T16"/>
    <mergeCell ref="U16:V16"/>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A6:Y6"/>
    <mergeCell ref="B7:H7"/>
    <mergeCell ref="K7:M7"/>
    <mergeCell ref="O7:T7"/>
    <mergeCell ref="U7:V7"/>
    <mergeCell ref="W7:Y7"/>
    <mergeCell ref="B1:T1"/>
    <mergeCell ref="A2:U2"/>
    <mergeCell ref="W2:Y2"/>
    <mergeCell ref="A3:U3"/>
    <mergeCell ref="W3:X3"/>
    <mergeCell ref="A4:U4"/>
  </mergeCells>
  <dataValidations count="30">
    <dataValidation type="list" allowBlank="1" showInputMessage="1" showErrorMessage="1" error="No puede cambiar el Nombre del  Programa, sólo ebe seleccionarlo.  " sqref="B7:H7">
      <formula1>$BB$1003:$BB$1072</formula1>
    </dataValidation>
    <dataValidation allowBlank="1" showInputMessage="1" showErrorMessage="1" prompt="!!Registre la meta Programada al trimestre de reporte!!" sqref="V18:V19 V26:V44"/>
    <dataValidation allowBlank="1" showInputMessage="1" showErrorMessage="1" error="!!Registre en números absolutos, la meta programada al trimestre de reporte!!" prompt="!!Registre en números absolutos, la meta programada al trimestre de reporte!!" sqref="W18:W19 W26:W44"/>
    <dataValidation type="list" allowBlank="1" showInputMessage="1" showErrorMessage="1" error="!!Debe seleccionar de la lista la frecuencia que mide el indicador!!" prompt="!!Seleccione la frecuencia para medir el indicador!!" sqref="L18:N19 L20:L25 M20:N21 L26:N44">
      <formula1>$Z$6:$Z$13</formula1>
    </dataValidation>
    <dataValidation type="custom" allowBlank="1" showInputMessage="1" showErrorMessage="1" error="!! No modifique esta información !!" sqref="A6:Y6 A7 I7 N7 U7:V7 A8:Y8 A9:P9 Q9:S11 J10:J11 A10:A11 A12:Y12 A13 D13 I13 N13:O13 A14:Y17 E50:E51 J50:K51 P50:Q51 V50:Y51 C18 C53 A52:B52 D52:Y52 D45:Y49 A45:B49 C45:C48">
      <formula1>0</formula1>
    </dataValidation>
    <dataValidation type="custom" allowBlank="1" showInputMessage="1" showErrorMessage="1" error="!!No modifique esta información!!" sqref="A50:B51">
      <formula1>0</formula1>
    </dataValidation>
    <dataValidation type="list" allowBlank="1" showInputMessage="1" showErrorMessage="1" sqref="P13">
      <formula1>$BN$1003:$BN$1243</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$BJ$1003:$BJ$1023</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18:G19 G20:G21 F20:F25 F26:G44">
      <formula1>$AE$6:$AE$10</formula1>
    </dataValidation>
    <dataValidation type="list" allowBlank="1" showInputMessage="1" showErrorMessage="1" error="!!Debe elegir la dimennsión que mide el indicador!!" prompt="!!Seleccione la dimensión que mide el indicador!!" sqref="I18:J19 I20:I25 I26:J44">
      <formula1>$AD$6:$AD$9</formula1>
    </dataValidation>
    <dataValidation type="list" allowBlank="1" showInputMessage="1" showErrorMessage="1" sqref="G50:G51 S50:S51">
      <formula1>$AH$6:$AH$26</formula1>
    </dataValidation>
    <dataValidation type="list" allowBlank="1" showInputMessage="1" showErrorMessage="1" sqref="E11:I11">
      <formula1>$BH$1003:$BH$1073</formula1>
    </dataValidation>
    <dataValidation type="list" allowBlank="1" showInputMessage="1" showErrorMessage="1" sqref="T9">
      <formula1>$BO$1002:$BO$1008</formula1>
    </dataValidation>
    <dataValidation type="list" allowBlank="1" showInputMessage="1" showErrorMessage="1" sqref="B11:D11">
      <formula1>$BH$1003:$BH$1072</formula1>
    </dataValidation>
    <dataValidation type="list" allowBlank="1" showInputMessage="1" showErrorMessage="1" sqref="B10:I10">
      <formula1>$BG$1003:$BG$1007</formula1>
    </dataValidation>
    <dataValidation type="list" allowBlank="1" showInputMessage="1" showErrorMessage="1" sqref="J13">
      <formula1>$BM$1004:$BM$1116</formula1>
    </dataValidation>
    <dataValidation type="list" allowBlank="1" showInputMessage="1" showErrorMessage="1" sqref="E13">
      <formula1>$BL$1004:$BL$1031</formula1>
    </dataValidation>
    <dataValidation type="list" allowBlank="1" showInputMessage="1" showErrorMessage="1" sqref="B18">
      <formula1>FINES</formula1>
    </dataValidation>
    <dataValidation type="list" allowBlank="1" showInputMessage="1" showErrorMessage="1" sqref="B13:C13">
      <formula1>$BK$1003:$BK$1006</formula1>
    </dataValidation>
    <dataValidation type="list" allowBlank="1" showInputMessage="1" showErrorMessage="1" sqref="K10:M10">
      <formula1>$BI$1003:$BI$1046</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$BC$1072:$BC$1099</formula1>
    </dataValidation>
    <dataValidation type="list" allowBlank="1" showInputMessage="1" showErrorMessage="1" error="!!Seleccione el Trimestre del Reporte!!" prompt="!!Seleccione el Trimestre del Reporte!!" sqref="Y3">
      <formula1>$AA$2:$AA$5</formula1>
    </dataValidation>
    <dataValidation type="decimal" allowBlank="1" showInputMessage="1" showErrorMessage="1" error="Este valor es invalido, por favor verifique su unidad de medida y la meta programada, y vuelva a introducir el valor correcto!!!" prompt="Introduce el resultado logrado en el avance físico del proyecto!" sqref="W20:W25">
      <formula1>0</formula1>
      <formula2>999999</formula2>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44">
      <formula1>$AI$6:$AI$8</formula1>
    </dataValidation>
    <dataValidation type="list" allowBlank="1" showInputMessage="1" showErrorMessage="1" error="!!Debe elegir el tipo de indicador de la lista!!" prompt="!!Seleccione el tipo de indicador!!" sqref="H18:H44">
      <formula1>$AC$6:$AC$7</formula1>
    </dataValidation>
    <dataValidation allowBlank="1" showInputMessage="1" showErrorMessage="1" error="!!Registre en números relativos, la meta programada al trimestre de reporte!!" prompt="!!Registre en números relativos, la meta programada al trimestre de reporte!!" sqref="X18:X44"/>
    <dataValidation type="list" allowBlank="1" showInputMessage="1" showErrorMessage="1" error="!!Debe seleccionar de la lista el sentido de medición del indicador!!!!" prompt="!!Seleccione el sentido de medición del indicador!!" sqref="K18:K44">
      <formula1>$AF$6:$AF$7</formula1>
    </dataValidation>
  </dataValidations>
  <printOptions horizontalCentered="1" verticalCentered="1"/>
  <pageMargins left="0.39370078740157483" right="0.39370078740157483" top="0.35433070866141736" bottom="0.35433070866141736" header="0" footer="0.31496062992125984"/>
  <pageSetup paperSize="9" scale="40" orientation="landscape" horizontalDpi="360" verticalDpi="360" r:id="rId1"/>
  <headerFooter>
    <oddFooter>&amp;C&amp;P -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34"/>
  <sheetViews>
    <sheetView showGridLines="0" view="pageBreakPreview" topLeftCell="E23" zoomScaleNormal="90" zoomScaleSheetLayoutView="100" zoomScalePageLayoutView="90" workbookViewId="0">
      <selection activeCell="L30" sqref="L30:M30"/>
    </sheetView>
  </sheetViews>
  <sheetFormatPr baseColWidth="10" defaultRowHeight="15"/>
  <cols>
    <col min="1" max="1" width="18.85546875" style="7" customWidth="1"/>
    <col min="2" max="2" width="19.85546875" style="7" customWidth="1"/>
    <col min="3" max="3" width="24.5703125" style="7" customWidth="1"/>
    <col min="4" max="4" width="37.85546875" style="7" customWidth="1"/>
    <col min="5" max="5" width="35.7109375" style="7" customWidth="1"/>
    <col min="6" max="6" width="11" style="7" customWidth="1"/>
    <col min="7" max="7" width="8.140625" style="7" customWidth="1"/>
    <col min="8" max="8" width="12.7109375" style="7" customWidth="1"/>
    <col min="9" max="9" width="12" style="7" customWidth="1"/>
    <col min="10" max="10" width="12.140625" style="7" customWidth="1"/>
    <col min="11" max="11" width="13.28515625" style="7" customWidth="1"/>
    <col min="12" max="12" width="17.42578125" style="7" customWidth="1"/>
    <col min="13" max="13" width="4.7109375" style="7" hidden="1" customWidth="1"/>
    <col min="14" max="14" width="14.5703125" style="7" customWidth="1"/>
    <col min="15" max="15" width="6.140625" style="7" hidden="1" customWidth="1"/>
    <col min="16" max="16" width="9.7109375" style="7" customWidth="1"/>
    <col min="17" max="17" width="7.140625" style="7" hidden="1" customWidth="1"/>
    <col min="18" max="18" width="9.42578125" style="7" customWidth="1"/>
    <col min="19" max="19" width="9.5703125" style="7" customWidth="1"/>
    <col min="20" max="20" width="11.85546875" style="7" customWidth="1"/>
    <col min="21" max="21" width="9.28515625" style="7" customWidth="1"/>
    <col min="22" max="22" width="10.7109375" style="7" bestFit="1" customWidth="1"/>
    <col min="23" max="23" width="10.5703125" style="7" customWidth="1"/>
    <col min="24" max="24" width="9" style="7" customWidth="1"/>
    <col min="25" max="25" width="14.7109375" style="7" customWidth="1"/>
    <col min="26" max="26" width="11.5703125" style="7" hidden="1" customWidth="1"/>
    <col min="27" max="27" width="6.140625" style="7" hidden="1" customWidth="1"/>
    <col min="28" max="28" width="7.7109375" style="7" hidden="1" customWidth="1"/>
    <col min="29" max="30" width="11.42578125" style="7" hidden="1" customWidth="1"/>
    <col min="31" max="31" width="22.28515625" style="7" hidden="1" customWidth="1"/>
    <col min="32" max="32" width="18.5703125" style="7" hidden="1" customWidth="1"/>
    <col min="33" max="33" width="19.42578125" style="7" hidden="1" customWidth="1"/>
    <col min="34" max="34" width="11.42578125" style="7" hidden="1" customWidth="1"/>
    <col min="35" max="35" width="19.140625" style="7" hidden="1" customWidth="1"/>
    <col min="36" max="52" width="11.42578125" style="7" hidden="1" customWidth="1"/>
    <col min="53" max="53" width="7.85546875" style="7" hidden="1" customWidth="1"/>
    <col min="54" max="54" width="80" style="7" hidden="1" customWidth="1"/>
    <col min="55" max="55" width="11.5703125" style="7" hidden="1" customWidth="1"/>
    <col min="56" max="56" width="38.140625" style="7" hidden="1" customWidth="1"/>
    <col min="57" max="57" width="75.28515625" style="7" hidden="1" customWidth="1"/>
    <col min="58" max="58" width="73" style="7" hidden="1" customWidth="1"/>
    <col min="59" max="59" width="59.42578125" style="7" hidden="1" customWidth="1"/>
    <col min="60" max="60" width="45.7109375" style="7" hidden="1" customWidth="1"/>
    <col min="61" max="61" width="90" style="7" hidden="1" customWidth="1"/>
    <col min="62" max="62" width="43.42578125" style="7" hidden="1" customWidth="1"/>
    <col min="63" max="63" width="29.85546875" style="7" hidden="1" customWidth="1"/>
    <col min="64" max="64" width="38.85546875" style="7" hidden="1" customWidth="1"/>
    <col min="65" max="65" width="55.5703125" style="7" hidden="1" customWidth="1"/>
    <col min="66" max="66" width="96.85546875" style="7" hidden="1" customWidth="1"/>
    <col min="67" max="67" width="34" style="7" hidden="1" customWidth="1"/>
    <col min="68" max="68" width="85.28515625" style="7" hidden="1" customWidth="1"/>
    <col min="69" max="69" width="39" style="7" customWidth="1"/>
    <col min="70" max="16384" width="11.42578125" style="7"/>
  </cols>
  <sheetData>
    <row r="1" spans="1:54" s="8" customFormat="1" ht="16.5" hidden="1" customHeight="1">
      <c r="B1" s="696"/>
      <c r="C1" s="696"/>
      <c r="D1" s="696"/>
      <c r="E1" s="696"/>
      <c r="F1" s="696"/>
      <c r="G1" s="696"/>
      <c r="H1" s="696"/>
      <c r="I1" s="696"/>
      <c r="J1" s="696"/>
      <c r="K1" s="696"/>
      <c r="L1" s="696"/>
      <c r="M1" s="696"/>
      <c r="N1" s="696"/>
      <c r="O1" s="696"/>
      <c r="P1" s="696"/>
      <c r="Q1" s="696"/>
      <c r="R1" s="696"/>
      <c r="S1" s="696"/>
      <c r="T1" s="696"/>
    </row>
    <row r="2" spans="1:54" s="8" customFormat="1" ht="14.25" customHeight="1">
      <c r="A2" s="697" t="s">
        <v>547</v>
      </c>
      <c r="B2" s="697"/>
      <c r="C2" s="697"/>
      <c r="D2" s="697"/>
      <c r="E2" s="697"/>
      <c r="F2" s="697"/>
      <c r="G2" s="697"/>
      <c r="H2" s="697"/>
      <c r="I2" s="697"/>
      <c r="J2" s="697"/>
      <c r="K2" s="697"/>
      <c r="L2" s="697"/>
      <c r="M2" s="697"/>
      <c r="N2" s="697"/>
      <c r="O2" s="697"/>
      <c r="P2" s="697"/>
      <c r="Q2" s="697"/>
      <c r="R2" s="697"/>
      <c r="S2" s="697"/>
      <c r="T2" s="697"/>
      <c r="U2" s="697"/>
      <c r="V2" s="217"/>
      <c r="W2" s="698" t="s">
        <v>548</v>
      </c>
      <c r="X2" s="698"/>
      <c r="Y2" s="698"/>
      <c r="AA2" s="21" t="s">
        <v>549</v>
      </c>
    </row>
    <row r="3" spans="1:54" s="8" customFormat="1" ht="18" customHeight="1">
      <c r="A3" s="699"/>
      <c r="B3" s="699"/>
      <c r="C3" s="699"/>
      <c r="D3" s="699"/>
      <c r="E3" s="699"/>
      <c r="F3" s="699"/>
      <c r="G3" s="699"/>
      <c r="H3" s="699"/>
      <c r="I3" s="699"/>
      <c r="J3" s="699"/>
      <c r="K3" s="699"/>
      <c r="L3" s="699"/>
      <c r="M3" s="699"/>
      <c r="N3" s="699"/>
      <c r="O3" s="699"/>
      <c r="P3" s="699"/>
      <c r="Q3" s="699"/>
      <c r="R3" s="699"/>
      <c r="S3" s="699"/>
      <c r="T3" s="699"/>
      <c r="U3" s="699"/>
      <c r="V3" s="217"/>
      <c r="W3" s="700" t="s">
        <v>550</v>
      </c>
      <c r="X3" s="700"/>
      <c r="Y3" s="22" t="s">
        <v>551</v>
      </c>
      <c r="AA3" s="21" t="s">
        <v>552</v>
      </c>
    </row>
    <row r="4" spans="1:54" s="8" customFormat="1" ht="15.75" customHeight="1">
      <c r="A4" s="701"/>
      <c r="B4" s="701"/>
      <c r="C4" s="701"/>
      <c r="D4" s="701"/>
      <c r="E4" s="701"/>
      <c r="F4" s="701"/>
      <c r="G4" s="701"/>
      <c r="H4" s="701"/>
      <c r="I4" s="701"/>
      <c r="J4" s="701"/>
      <c r="K4" s="701"/>
      <c r="L4" s="701"/>
      <c r="M4" s="701"/>
      <c r="N4" s="701"/>
      <c r="O4" s="701"/>
      <c r="P4" s="701"/>
      <c r="Q4" s="701"/>
      <c r="R4" s="701"/>
      <c r="S4" s="701"/>
      <c r="T4" s="701"/>
      <c r="U4" s="701"/>
      <c r="V4" s="217"/>
      <c r="W4" s="23"/>
      <c r="X4" s="23"/>
      <c r="Y4" s="23"/>
      <c r="AA4" s="21" t="s">
        <v>553</v>
      </c>
    </row>
    <row r="5" spans="1:54" s="8" customFormat="1" ht="12.75" customHeight="1" thickBot="1">
      <c r="C5" s="217"/>
      <c r="D5" s="217"/>
      <c r="E5" s="217"/>
      <c r="F5" s="217"/>
      <c r="G5" s="217"/>
      <c r="H5" s="217"/>
      <c r="I5" s="217"/>
      <c r="J5" s="217"/>
      <c r="K5" s="217"/>
      <c r="L5" s="217"/>
      <c r="M5" s="217"/>
      <c r="N5" s="217"/>
      <c r="O5" s="217"/>
      <c r="P5" s="217"/>
      <c r="Q5" s="217"/>
      <c r="R5" s="217"/>
      <c r="S5" s="217"/>
      <c r="T5" s="217"/>
      <c r="U5" s="217"/>
      <c r="V5" s="217"/>
      <c r="W5" s="217"/>
      <c r="X5" s="217"/>
      <c r="Y5" s="217"/>
      <c r="AA5" s="196" t="s">
        <v>551</v>
      </c>
      <c r="AD5" s="8" t="s">
        <v>41</v>
      </c>
      <c r="AI5" s="195" t="s">
        <v>554</v>
      </c>
    </row>
    <row r="6" spans="1:54" s="25" customFormat="1" ht="19.5" thickBot="1">
      <c r="A6" s="657" t="s">
        <v>555</v>
      </c>
      <c r="B6" s="658"/>
      <c r="C6" s="658"/>
      <c r="D6" s="658"/>
      <c r="E6" s="658"/>
      <c r="F6" s="658"/>
      <c r="G6" s="658"/>
      <c r="H6" s="658"/>
      <c r="I6" s="658"/>
      <c r="J6" s="658"/>
      <c r="K6" s="658"/>
      <c r="L6" s="658"/>
      <c r="M6" s="658"/>
      <c r="N6" s="658"/>
      <c r="O6" s="658"/>
      <c r="P6" s="658"/>
      <c r="Q6" s="658"/>
      <c r="R6" s="658"/>
      <c r="S6" s="658"/>
      <c r="T6" s="658"/>
      <c r="U6" s="658"/>
      <c r="V6" s="658"/>
      <c r="W6" s="658"/>
      <c r="X6" s="658"/>
      <c r="Y6" s="659"/>
      <c r="Z6" s="24" t="s">
        <v>556</v>
      </c>
      <c r="AA6" s="7" t="s">
        <v>27</v>
      </c>
      <c r="AC6" s="7" t="s">
        <v>52</v>
      </c>
      <c r="AD6" s="26" t="s">
        <v>23</v>
      </c>
      <c r="AE6" s="26" t="s">
        <v>26</v>
      </c>
      <c r="AF6" s="5" t="s">
        <v>22</v>
      </c>
      <c r="AG6" s="7">
        <v>2013</v>
      </c>
      <c r="AH6" s="199" t="s">
        <v>557</v>
      </c>
      <c r="AI6" s="7" t="s">
        <v>558</v>
      </c>
      <c r="BA6" s="8"/>
      <c r="BB6" s="8"/>
    </row>
    <row r="7" spans="1:54" ht="30.75" customHeight="1" thickBot="1">
      <c r="A7" s="27" t="s">
        <v>6</v>
      </c>
      <c r="B7" s="687" t="s">
        <v>45</v>
      </c>
      <c r="C7" s="688"/>
      <c r="D7" s="688"/>
      <c r="E7" s="688"/>
      <c r="F7" s="688"/>
      <c r="G7" s="688"/>
      <c r="H7" s="689"/>
      <c r="I7" s="28" t="s">
        <v>559</v>
      </c>
      <c r="J7" s="29" t="s">
        <v>560</v>
      </c>
      <c r="K7" s="669" t="s">
        <v>561</v>
      </c>
      <c r="L7" s="670"/>
      <c r="M7" s="690"/>
      <c r="N7" s="27" t="s">
        <v>562</v>
      </c>
      <c r="O7" s="669" t="s">
        <v>563</v>
      </c>
      <c r="P7" s="670"/>
      <c r="Q7" s="670"/>
      <c r="R7" s="670"/>
      <c r="S7" s="670"/>
      <c r="T7" s="690"/>
      <c r="U7" s="691" t="s">
        <v>564</v>
      </c>
      <c r="V7" s="692"/>
      <c r="W7" s="693" t="s">
        <v>563</v>
      </c>
      <c r="X7" s="694"/>
      <c r="Y7" s="695"/>
      <c r="Z7" s="24" t="s">
        <v>65</v>
      </c>
      <c r="AA7" s="7" t="s">
        <v>28</v>
      </c>
      <c r="AC7" s="7" t="s">
        <v>21</v>
      </c>
      <c r="AD7" s="26" t="s">
        <v>53</v>
      </c>
      <c r="AE7" s="26" t="s">
        <v>520</v>
      </c>
      <c r="AF7" s="5" t="s">
        <v>64</v>
      </c>
      <c r="AG7" s="7">
        <v>2014</v>
      </c>
      <c r="AH7" s="199" t="s">
        <v>565</v>
      </c>
      <c r="AI7" s="7" t="s">
        <v>566</v>
      </c>
      <c r="BA7" s="8"/>
      <c r="BB7" s="8"/>
    </row>
    <row r="8" spans="1:54" s="25" customFormat="1" ht="19.5" thickBot="1">
      <c r="A8" s="657" t="s">
        <v>567</v>
      </c>
      <c r="B8" s="658"/>
      <c r="C8" s="658"/>
      <c r="D8" s="658"/>
      <c r="E8" s="658"/>
      <c r="F8" s="658"/>
      <c r="G8" s="658"/>
      <c r="H8" s="658"/>
      <c r="I8" s="658"/>
      <c r="J8" s="658"/>
      <c r="K8" s="658"/>
      <c r="L8" s="658"/>
      <c r="M8" s="658"/>
      <c r="N8" s="658"/>
      <c r="O8" s="658"/>
      <c r="P8" s="658"/>
      <c r="Q8" s="658"/>
      <c r="R8" s="658"/>
      <c r="S8" s="658"/>
      <c r="T8" s="658"/>
      <c r="U8" s="658"/>
      <c r="V8" s="658"/>
      <c r="W8" s="658"/>
      <c r="X8" s="658"/>
      <c r="Y8" s="659"/>
      <c r="Z8" s="30" t="s">
        <v>568</v>
      </c>
      <c r="AA8" s="7" t="s">
        <v>29</v>
      </c>
      <c r="AD8" s="26" t="s">
        <v>74</v>
      </c>
      <c r="AE8" s="26" t="s">
        <v>569</v>
      </c>
      <c r="AG8" s="7">
        <v>2015</v>
      </c>
      <c r="AH8" s="199" t="s">
        <v>570</v>
      </c>
      <c r="AI8" s="7" t="s">
        <v>571</v>
      </c>
      <c r="BA8" s="8"/>
      <c r="BB8" s="8"/>
    </row>
    <row r="9" spans="1:54" ht="16.5" customHeight="1" thickBot="1">
      <c r="A9" s="660" t="s">
        <v>572</v>
      </c>
      <c r="B9" s="661"/>
      <c r="C9" s="661"/>
      <c r="D9" s="661"/>
      <c r="E9" s="661"/>
      <c r="F9" s="661"/>
      <c r="G9" s="661"/>
      <c r="H9" s="661"/>
      <c r="I9" s="662"/>
      <c r="J9" s="663" t="s">
        <v>573</v>
      </c>
      <c r="K9" s="664"/>
      <c r="L9" s="664"/>
      <c r="M9" s="664"/>
      <c r="N9" s="664"/>
      <c r="O9" s="664"/>
      <c r="P9" s="665"/>
      <c r="Q9" s="666" t="s">
        <v>574</v>
      </c>
      <c r="R9" s="666"/>
      <c r="S9" s="666"/>
      <c r="T9" s="669" t="s">
        <v>5</v>
      </c>
      <c r="U9" s="670"/>
      <c r="V9" s="670"/>
      <c r="W9" s="670"/>
      <c r="X9" s="670"/>
      <c r="Y9" s="671"/>
      <c r="Z9" s="24" t="s">
        <v>83</v>
      </c>
      <c r="AA9" s="7" t="s">
        <v>30</v>
      </c>
      <c r="AD9" s="26" t="s">
        <v>82</v>
      </c>
      <c r="AE9" s="26" t="s">
        <v>98</v>
      </c>
      <c r="AG9" s="7">
        <v>2016</v>
      </c>
      <c r="AH9" s="199" t="s">
        <v>575</v>
      </c>
      <c r="BA9" s="8"/>
      <c r="BB9" s="8"/>
    </row>
    <row r="10" spans="1:54" ht="27.75" customHeight="1" thickBot="1">
      <c r="A10" s="31" t="s">
        <v>576</v>
      </c>
      <c r="B10" s="678" t="s">
        <v>37</v>
      </c>
      <c r="C10" s="679"/>
      <c r="D10" s="679"/>
      <c r="E10" s="679"/>
      <c r="F10" s="679"/>
      <c r="G10" s="679"/>
      <c r="H10" s="679"/>
      <c r="I10" s="680"/>
      <c r="J10" s="32" t="s">
        <v>18</v>
      </c>
      <c r="K10" s="681" t="s">
        <v>5</v>
      </c>
      <c r="L10" s="682"/>
      <c r="M10" s="682"/>
      <c r="N10" s="682"/>
      <c r="O10" s="682"/>
      <c r="P10" s="683"/>
      <c r="Q10" s="667"/>
      <c r="R10" s="667"/>
      <c r="S10" s="667"/>
      <c r="T10" s="672"/>
      <c r="U10" s="673"/>
      <c r="V10" s="673"/>
      <c r="W10" s="673"/>
      <c r="X10" s="673"/>
      <c r="Y10" s="674"/>
      <c r="Z10" s="24" t="s">
        <v>65</v>
      </c>
      <c r="AE10" s="26" t="s">
        <v>54</v>
      </c>
      <c r="AG10" s="7">
        <v>2017</v>
      </c>
      <c r="AH10" s="199" t="s">
        <v>577</v>
      </c>
      <c r="BA10" s="8"/>
      <c r="BB10" s="8"/>
    </row>
    <row r="11" spans="1:54" ht="27.75" customHeight="1" thickBot="1">
      <c r="A11" s="33" t="s">
        <v>16</v>
      </c>
      <c r="B11" s="722" t="s">
        <v>38</v>
      </c>
      <c r="C11" s="723"/>
      <c r="D11" s="723"/>
      <c r="E11" s="216"/>
      <c r="F11" s="216"/>
      <c r="G11" s="216"/>
      <c r="H11" s="216"/>
      <c r="I11" s="35"/>
      <c r="J11" s="36" t="s">
        <v>16</v>
      </c>
      <c r="K11" s="214" t="s">
        <v>5</v>
      </c>
      <c r="L11" s="215"/>
      <c r="M11" s="215"/>
      <c r="N11" s="215"/>
      <c r="O11" s="215"/>
      <c r="P11" s="39"/>
      <c r="Q11" s="667"/>
      <c r="R11" s="667"/>
      <c r="S11" s="667"/>
      <c r="T11" s="672"/>
      <c r="U11" s="673"/>
      <c r="V11" s="673"/>
      <c r="W11" s="673"/>
      <c r="X11" s="673"/>
      <c r="Y11" s="674"/>
      <c r="Z11" s="24"/>
      <c r="AE11" s="26"/>
      <c r="AH11" s="199"/>
      <c r="BA11" s="8"/>
      <c r="BB11" s="8"/>
    </row>
    <row r="12" spans="1:54" ht="15.75" customHeight="1" thickTop="1" thickBot="1">
      <c r="A12" s="652" t="s">
        <v>579</v>
      </c>
      <c r="B12" s="653"/>
      <c r="C12" s="653"/>
      <c r="D12" s="653"/>
      <c r="E12" s="653"/>
      <c r="F12" s="653"/>
      <c r="G12" s="653"/>
      <c r="H12" s="653"/>
      <c r="I12" s="653"/>
      <c r="J12" s="653"/>
      <c r="K12" s="653"/>
      <c r="L12" s="653"/>
      <c r="M12" s="653"/>
      <c r="N12" s="653"/>
      <c r="O12" s="653"/>
      <c r="P12" s="653"/>
      <c r="Q12" s="653"/>
      <c r="R12" s="653"/>
      <c r="S12" s="653"/>
      <c r="T12" s="653"/>
      <c r="U12" s="653"/>
      <c r="V12" s="653"/>
      <c r="W12" s="653"/>
      <c r="X12" s="653"/>
      <c r="Y12" s="654"/>
      <c r="Z12" s="24" t="s">
        <v>580</v>
      </c>
      <c r="AG12" s="7">
        <v>2019</v>
      </c>
      <c r="AH12" s="199" t="s">
        <v>581</v>
      </c>
      <c r="BA12" s="8"/>
      <c r="BB12" s="8"/>
    </row>
    <row r="13" spans="1:54" ht="24.75" customHeight="1" thickBot="1">
      <c r="A13" s="218" t="s">
        <v>9</v>
      </c>
      <c r="B13" s="716" t="s">
        <v>10</v>
      </c>
      <c r="C13" s="716"/>
      <c r="D13" s="220" t="s">
        <v>11</v>
      </c>
      <c r="E13" s="716" t="s">
        <v>102</v>
      </c>
      <c r="F13" s="716"/>
      <c r="G13" s="716"/>
      <c r="H13" s="716"/>
      <c r="I13" s="221" t="s">
        <v>13</v>
      </c>
      <c r="J13" s="717" t="s">
        <v>191</v>
      </c>
      <c r="K13" s="717"/>
      <c r="L13" s="717"/>
      <c r="M13" s="717"/>
      <c r="N13" s="785" t="s">
        <v>582</v>
      </c>
      <c r="O13" s="785"/>
      <c r="P13" s="719" t="s">
        <v>512</v>
      </c>
      <c r="Q13" s="719"/>
      <c r="R13" s="719"/>
      <c r="S13" s="719"/>
      <c r="T13" s="719"/>
      <c r="U13" s="719"/>
      <c r="V13" s="719"/>
      <c r="W13" s="719"/>
      <c r="X13" s="719"/>
      <c r="Y13" s="720"/>
      <c r="Z13" s="30" t="s">
        <v>583</v>
      </c>
      <c r="AG13" s="7">
        <v>2020</v>
      </c>
      <c r="AH13" s="199" t="s">
        <v>584</v>
      </c>
      <c r="BA13" s="8"/>
      <c r="BB13" s="8"/>
    </row>
    <row r="14" spans="1:54" ht="15.75" thickBot="1">
      <c r="A14" s="931" t="s">
        <v>585</v>
      </c>
      <c r="B14" s="626"/>
      <c r="C14" s="626"/>
      <c r="D14" s="626"/>
      <c r="E14" s="626"/>
      <c r="F14" s="626"/>
      <c r="G14" s="626"/>
      <c r="H14" s="626"/>
      <c r="I14" s="626"/>
      <c r="J14" s="626"/>
      <c r="K14" s="626"/>
      <c r="L14" s="626"/>
      <c r="M14" s="626"/>
      <c r="N14" s="626"/>
      <c r="O14" s="626"/>
      <c r="P14" s="626"/>
      <c r="Q14" s="626"/>
      <c r="R14" s="626"/>
      <c r="S14" s="626"/>
      <c r="T14" s="626"/>
      <c r="U14" s="626"/>
      <c r="V14" s="626"/>
      <c r="W14" s="626"/>
      <c r="X14" s="627"/>
      <c r="Y14" s="628"/>
      <c r="AG14" s="7">
        <v>2021</v>
      </c>
      <c r="BA14" s="8"/>
      <c r="BB14" s="8"/>
    </row>
    <row r="15" spans="1:54" ht="26.25" customHeight="1" thickBot="1">
      <c r="A15" s="629" t="s">
        <v>411</v>
      </c>
      <c r="B15" s="617" t="s">
        <v>586</v>
      </c>
      <c r="C15" s="631" t="s">
        <v>587</v>
      </c>
      <c r="D15" s="631"/>
      <c r="E15" s="631"/>
      <c r="F15" s="631"/>
      <c r="G15" s="631"/>
      <c r="H15" s="631"/>
      <c r="I15" s="631"/>
      <c r="J15" s="631"/>
      <c r="K15" s="631"/>
      <c r="L15" s="631"/>
      <c r="M15" s="631"/>
      <c r="N15" s="631"/>
      <c r="O15" s="631"/>
      <c r="P15" s="631"/>
      <c r="Q15" s="631"/>
      <c r="R15" s="631"/>
      <c r="S15" s="631"/>
      <c r="T15" s="631"/>
      <c r="U15" s="631"/>
      <c r="V15" s="631"/>
      <c r="W15" s="617" t="s">
        <v>588</v>
      </c>
      <c r="X15" s="617"/>
      <c r="Y15" s="632" t="s">
        <v>589</v>
      </c>
      <c r="AG15" s="7">
        <v>2022</v>
      </c>
      <c r="BA15" s="8"/>
      <c r="BB15" s="8"/>
    </row>
    <row r="16" spans="1:54" ht="31.5" customHeight="1" thickBot="1">
      <c r="A16" s="630"/>
      <c r="B16" s="614"/>
      <c r="C16" s="616" t="s">
        <v>590</v>
      </c>
      <c r="D16" s="616" t="s">
        <v>591</v>
      </c>
      <c r="E16" s="616" t="s">
        <v>592</v>
      </c>
      <c r="F16" s="618" t="s">
        <v>24</v>
      </c>
      <c r="G16" s="619"/>
      <c r="H16" s="616" t="s">
        <v>39</v>
      </c>
      <c r="I16" s="618" t="s">
        <v>593</v>
      </c>
      <c r="J16" s="619"/>
      <c r="K16" s="616" t="s">
        <v>40</v>
      </c>
      <c r="L16" s="618" t="s">
        <v>42</v>
      </c>
      <c r="M16" s="622"/>
      <c r="N16" s="619"/>
      <c r="O16" s="614" t="s">
        <v>25</v>
      </c>
      <c r="P16" s="614"/>
      <c r="Q16" s="614"/>
      <c r="R16" s="614"/>
      <c r="S16" s="614"/>
      <c r="T16" s="614"/>
      <c r="U16" s="614" t="s">
        <v>594</v>
      </c>
      <c r="V16" s="614"/>
      <c r="W16" s="614" t="s">
        <v>595</v>
      </c>
      <c r="X16" s="614"/>
      <c r="Y16" s="633"/>
      <c r="AG16" s="7">
        <v>2023</v>
      </c>
      <c r="BA16" s="8"/>
      <c r="BB16" s="8"/>
    </row>
    <row r="17" spans="1:54" ht="32.25" customHeight="1" thickBot="1">
      <c r="A17" s="630"/>
      <c r="B17" s="614"/>
      <c r="C17" s="634"/>
      <c r="D17" s="634"/>
      <c r="E17" s="634"/>
      <c r="F17" s="620"/>
      <c r="G17" s="621"/>
      <c r="H17" s="617"/>
      <c r="I17" s="620"/>
      <c r="J17" s="621"/>
      <c r="K17" s="617"/>
      <c r="L17" s="620"/>
      <c r="M17" s="623"/>
      <c r="N17" s="621"/>
      <c r="O17" s="50">
        <v>2013</v>
      </c>
      <c r="P17" s="50">
        <v>2014</v>
      </c>
      <c r="Q17" s="50">
        <v>2015</v>
      </c>
      <c r="R17" s="50">
        <v>2015</v>
      </c>
      <c r="S17" s="50">
        <v>2016</v>
      </c>
      <c r="T17" s="50"/>
      <c r="U17" s="51" t="s">
        <v>596</v>
      </c>
      <c r="V17" s="51" t="s">
        <v>597</v>
      </c>
      <c r="W17" s="50" t="s">
        <v>598</v>
      </c>
      <c r="X17" s="50" t="s">
        <v>599</v>
      </c>
      <c r="Y17" s="631"/>
      <c r="AG17" s="7">
        <v>2024</v>
      </c>
      <c r="BA17" s="8"/>
      <c r="BB17" s="8"/>
    </row>
    <row r="18" spans="1:54" ht="51.75" thickBot="1">
      <c r="A18" s="52" t="s">
        <v>412</v>
      </c>
      <c r="B18" s="53" t="s">
        <v>1005</v>
      </c>
      <c r="C18" s="54"/>
      <c r="D18" s="54"/>
      <c r="E18" s="54"/>
      <c r="F18" s="606"/>
      <c r="G18" s="607"/>
      <c r="H18" s="55"/>
      <c r="I18" s="606"/>
      <c r="J18" s="607"/>
      <c r="K18" s="55"/>
      <c r="L18" s="606"/>
      <c r="M18" s="615"/>
      <c r="N18" s="607"/>
      <c r="O18" s="57"/>
      <c r="P18" s="57"/>
      <c r="Q18" s="57"/>
      <c r="R18" s="57"/>
      <c r="S18" s="57"/>
      <c r="T18" s="57"/>
      <c r="U18" s="58"/>
      <c r="V18" s="58"/>
      <c r="W18" s="59"/>
      <c r="X18" s="58"/>
      <c r="Y18" s="60"/>
      <c r="BA18" s="8"/>
      <c r="BB18" s="8"/>
    </row>
    <row r="19" spans="1:54" ht="15.75" thickBot="1">
      <c r="A19" s="52" t="s">
        <v>414</v>
      </c>
      <c r="B19" s="61"/>
      <c r="C19" s="57"/>
      <c r="D19" s="57"/>
      <c r="E19" s="57"/>
      <c r="F19" s="609"/>
      <c r="G19" s="610"/>
      <c r="H19" s="62"/>
      <c r="I19" s="606"/>
      <c r="J19" s="607"/>
      <c r="K19" s="62"/>
      <c r="L19" s="602"/>
      <c r="M19" s="608"/>
      <c r="N19" s="603"/>
      <c r="O19" s="57"/>
      <c r="P19" s="57"/>
      <c r="Q19" s="57"/>
      <c r="R19" s="57"/>
      <c r="S19" s="57"/>
      <c r="T19" s="57"/>
      <c r="U19" s="58"/>
      <c r="V19" s="58"/>
      <c r="W19" s="59"/>
      <c r="X19" s="58"/>
      <c r="Y19" s="60"/>
      <c r="BA19" s="8"/>
      <c r="BB19" s="8"/>
    </row>
    <row r="20" spans="1:54" ht="26.25" thickBot="1">
      <c r="A20" s="211" t="s">
        <v>416</v>
      </c>
      <c r="B20" s="63" t="s">
        <v>436</v>
      </c>
      <c r="C20" s="57"/>
      <c r="D20" s="57"/>
      <c r="E20" s="57"/>
      <c r="F20" s="609"/>
      <c r="G20" s="610"/>
      <c r="H20" s="62"/>
      <c r="I20" s="606"/>
      <c r="J20" s="607"/>
      <c r="K20" s="62"/>
      <c r="L20" s="602"/>
      <c r="M20" s="608"/>
      <c r="N20" s="603"/>
      <c r="O20" s="57"/>
      <c r="P20" s="57"/>
      <c r="Q20" s="57"/>
      <c r="R20" s="57"/>
      <c r="S20" s="57"/>
      <c r="T20" s="64"/>
      <c r="U20" s="65"/>
      <c r="V20" s="58"/>
      <c r="W20" s="59"/>
      <c r="X20" s="58"/>
      <c r="Y20" s="60"/>
      <c r="BA20" s="8"/>
      <c r="BB20" s="8"/>
    </row>
    <row r="21" spans="1:54" ht="90.75" thickBot="1">
      <c r="A21" s="197" t="s">
        <v>430</v>
      </c>
      <c r="B21" s="198" t="s">
        <v>513</v>
      </c>
      <c r="C21" s="57" t="s">
        <v>514</v>
      </c>
      <c r="D21" s="57" t="s">
        <v>515</v>
      </c>
      <c r="E21" s="67" t="s">
        <v>1006</v>
      </c>
      <c r="F21" s="609" t="s">
        <v>26</v>
      </c>
      <c r="G21" s="610"/>
      <c r="H21" s="438" t="s">
        <v>21</v>
      </c>
      <c r="I21" s="932" t="s">
        <v>23</v>
      </c>
      <c r="J21" s="933"/>
      <c r="K21" s="438" t="s">
        <v>22</v>
      </c>
      <c r="L21" s="602" t="s">
        <v>568</v>
      </c>
      <c r="M21" s="608"/>
      <c r="N21" s="603"/>
      <c r="O21" s="57"/>
      <c r="P21" s="57"/>
      <c r="Q21" s="57"/>
      <c r="R21" s="57"/>
      <c r="S21" s="57"/>
      <c r="T21" s="64"/>
      <c r="U21" s="65">
        <v>1</v>
      </c>
      <c r="V21" s="58"/>
      <c r="W21" s="59">
        <v>100</v>
      </c>
      <c r="X21" s="58"/>
      <c r="Y21" s="60" t="s">
        <v>558</v>
      </c>
      <c r="BA21" s="8"/>
      <c r="BB21" s="8"/>
    </row>
    <row r="22" spans="1:54" ht="105.75" thickBot="1">
      <c r="A22" s="197" t="s">
        <v>431</v>
      </c>
      <c r="B22" s="198" t="s">
        <v>516</v>
      </c>
      <c r="C22" s="57" t="s">
        <v>517</v>
      </c>
      <c r="D22" s="57" t="s">
        <v>518</v>
      </c>
      <c r="E22" s="67" t="s">
        <v>1007</v>
      </c>
      <c r="F22" s="925" t="s">
        <v>26</v>
      </c>
      <c r="G22" s="926"/>
      <c r="H22" s="438" t="s">
        <v>21</v>
      </c>
      <c r="I22" s="934" t="s">
        <v>23</v>
      </c>
      <c r="J22" s="935"/>
      <c r="K22" s="438" t="s">
        <v>22</v>
      </c>
      <c r="L22" s="925" t="s">
        <v>568</v>
      </c>
      <c r="M22" s="936"/>
      <c r="N22" s="926"/>
      <c r="O22" s="57"/>
      <c r="P22" s="57"/>
      <c r="Q22" s="57"/>
      <c r="R22" s="57"/>
      <c r="S22" s="57"/>
      <c r="T22" s="64"/>
      <c r="U22" s="65">
        <v>1</v>
      </c>
      <c r="V22" s="58"/>
      <c r="W22" s="59">
        <v>100</v>
      </c>
      <c r="X22" s="58"/>
      <c r="Y22" s="60" t="s">
        <v>558</v>
      </c>
      <c r="BA22" s="8"/>
      <c r="BB22" s="8"/>
    </row>
    <row r="23" spans="1:54" ht="15.75" thickBot="1">
      <c r="A23" s="76"/>
      <c r="B23" s="79"/>
      <c r="C23" s="57"/>
      <c r="D23" s="57"/>
      <c r="E23" s="57"/>
      <c r="F23" s="604"/>
      <c r="G23" s="605"/>
      <c r="H23" s="62"/>
      <c r="I23" s="606"/>
      <c r="J23" s="607"/>
      <c r="K23" s="62"/>
      <c r="L23" s="602"/>
      <c r="M23" s="608"/>
      <c r="N23" s="603"/>
      <c r="O23" s="57"/>
      <c r="P23" s="57"/>
      <c r="Q23" s="57"/>
      <c r="R23" s="57"/>
      <c r="S23" s="57"/>
      <c r="T23" s="64"/>
      <c r="U23" s="68"/>
      <c r="V23" s="58"/>
      <c r="W23" s="59"/>
      <c r="X23" s="58"/>
      <c r="Y23" s="60"/>
      <c r="BA23" s="8"/>
      <c r="BB23" s="8"/>
    </row>
    <row r="24" spans="1:54" ht="24" customHeight="1" thickBot="1">
      <c r="A24" s="588" t="s">
        <v>601</v>
      </c>
      <c r="B24" s="588"/>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BA24" s="8"/>
      <c r="BB24" s="8"/>
    </row>
    <row r="25" spans="1:54" ht="21.75" customHeight="1" thickBot="1">
      <c r="A25" s="588" t="s">
        <v>602</v>
      </c>
      <c r="B25" s="588"/>
      <c r="C25" s="588"/>
      <c r="D25" s="588"/>
      <c r="E25" s="588"/>
      <c r="F25" s="588"/>
      <c r="G25" s="588"/>
      <c r="H25" s="588"/>
      <c r="I25" s="588"/>
      <c r="J25" s="588"/>
      <c r="K25" s="588" t="s">
        <v>603</v>
      </c>
      <c r="L25" s="588"/>
      <c r="M25" s="588"/>
      <c r="N25" s="588"/>
      <c r="O25" s="588"/>
      <c r="P25" s="588"/>
      <c r="Q25" s="588"/>
      <c r="R25" s="588"/>
      <c r="S25" s="588"/>
      <c r="T25" s="588"/>
      <c r="U25" s="588"/>
      <c r="V25" s="588"/>
      <c r="W25" s="588"/>
      <c r="X25" s="588"/>
      <c r="Y25" s="588"/>
      <c r="BA25" s="8"/>
      <c r="BB25" s="8"/>
    </row>
    <row r="26" spans="1:54" ht="34.5" customHeight="1" thickBot="1">
      <c r="A26" s="588" t="s">
        <v>410</v>
      </c>
      <c r="B26" s="588"/>
      <c r="C26" s="588"/>
      <c r="D26" s="588"/>
      <c r="E26" s="588"/>
      <c r="F26" s="588" t="s">
        <v>49</v>
      </c>
      <c r="G26" s="588"/>
      <c r="H26" s="588"/>
      <c r="I26" s="588"/>
      <c r="J26" s="588"/>
      <c r="K26" s="589" t="s">
        <v>604</v>
      </c>
      <c r="L26" s="590" t="s">
        <v>605</v>
      </c>
      <c r="M26" s="591"/>
      <c r="N26" s="591"/>
      <c r="O26" s="591"/>
      <c r="P26" s="591"/>
      <c r="Q26" s="591"/>
      <c r="R26" s="591"/>
      <c r="S26" s="591"/>
      <c r="T26" s="591"/>
      <c r="U26" s="591"/>
      <c r="V26" s="591"/>
      <c r="W26" s="591"/>
      <c r="X26" s="591"/>
      <c r="Y26" s="592"/>
      <c r="BA26" s="8"/>
      <c r="BB26" s="8"/>
    </row>
    <row r="27" spans="1:54" ht="24" customHeight="1" thickBot="1">
      <c r="A27" s="588"/>
      <c r="B27" s="588"/>
      <c r="C27" s="588" t="s">
        <v>0</v>
      </c>
      <c r="D27" s="588" t="s">
        <v>1</v>
      </c>
      <c r="E27" s="588" t="s">
        <v>3</v>
      </c>
      <c r="F27" s="588" t="s">
        <v>0</v>
      </c>
      <c r="G27" s="588" t="s">
        <v>2</v>
      </c>
      <c r="H27" s="588"/>
      <c r="I27" s="589" t="s">
        <v>33</v>
      </c>
      <c r="J27" s="588" t="s">
        <v>3</v>
      </c>
      <c r="K27" s="589"/>
      <c r="L27" s="590" t="s">
        <v>606</v>
      </c>
      <c r="M27" s="591"/>
      <c r="N27" s="591"/>
      <c r="O27" s="591"/>
      <c r="P27" s="591"/>
      <c r="Q27" s="592"/>
      <c r="R27" s="593" t="s">
        <v>49</v>
      </c>
      <c r="S27" s="594"/>
      <c r="T27" s="594"/>
      <c r="U27" s="594"/>
      <c r="V27" s="595"/>
      <c r="W27" s="596" t="s">
        <v>607</v>
      </c>
      <c r="X27" s="597"/>
      <c r="Y27" s="600" t="s">
        <v>608</v>
      </c>
      <c r="BA27" s="8"/>
      <c r="BB27" s="8"/>
    </row>
    <row r="28" spans="1:54" ht="45.75" customHeight="1" thickBot="1">
      <c r="A28" s="588"/>
      <c r="B28" s="588"/>
      <c r="C28" s="588"/>
      <c r="D28" s="588"/>
      <c r="E28" s="588"/>
      <c r="F28" s="588"/>
      <c r="G28" s="588"/>
      <c r="H28" s="588"/>
      <c r="I28" s="589"/>
      <c r="J28" s="588"/>
      <c r="K28" s="589"/>
      <c r="L28" s="590" t="s">
        <v>609</v>
      </c>
      <c r="M28" s="592"/>
      <c r="N28" s="590" t="s">
        <v>1</v>
      </c>
      <c r="O28" s="592"/>
      <c r="P28" s="593" t="s">
        <v>3</v>
      </c>
      <c r="Q28" s="595"/>
      <c r="R28" s="204" t="s">
        <v>609</v>
      </c>
      <c r="S28" s="593" t="s">
        <v>2</v>
      </c>
      <c r="T28" s="595"/>
      <c r="U28" s="81" t="s">
        <v>610</v>
      </c>
      <c r="V28" s="205" t="s">
        <v>3</v>
      </c>
      <c r="W28" s="598"/>
      <c r="X28" s="599"/>
      <c r="Y28" s="601"/>
      <c r="BA28" s="8"/>
      <c r="BB28" s="8"/>
    </row>
    <row r="29" spans="1:54" ht="19.5" customHeight="1" thickBot="1">
      <c r="A29" s="576" t="s">
        <v>611</v>
      </c>
      <c r="B29" s="577"/>
      <c r="C29" s="291">
        <v>439.33</v>
      </c>
      <c r="D29" s="83"/>
      <c r="E29" s="290">
        <f>SUM(C29:D29)</f>
        <v>439.33</v>
      </c>
      <c r="F29" s="291"/>
      <c r="G29" s="85" t="s">
        <v>577</v>
      </c>
      <c r="H29" s="291"/>
      <c r="I29" s="83"/>
      <c r="J29" s="84">
        <f>SUM(F29:I29)</f>
        <v>0</v>
      </c>
      <c r="K29" s="84">
        <f>E29+J29</f>
        <v>439.33</v>
      </c>
      <c r="L29" s="578">
        <f>C29</f>
        <v>439.33</v>
      </c>
      <c r="M29" s="579"/>
      <c r="N29" s="580"/>
      <c r="O29" s="581"/>
      <c r="P29" s="582">
        <f>SUM(L29:O29)</f>
        <v>439.33</v>
      </c>
      <c r="Q29" s="583"/>
      <c r="R29" s="292">
        <f>F29</f>
        <v>0</v>
      </c>
      <c r="S29" s="85" t="s">
        <v>581</v>
      </c>
      <c r="T29" s="292">
        <f>H29</f>
        <v>0</v>
      </c>
      <c r="U29" s="86"/>
      <c r="V29" s="87">
        <f>SUM(R29,T29,U29)</f>
        <v>0</v>
      </c>
      <c r="W29" s="706">
        <f>SUM(P29,V29)</f>
        <v>439.33</v>
      </c>
      <c r="X29" s="707"/>
      <c r="Y29" s="88">
        <f>IF(W29=0,0,W29/K29)</f>
        <v>1</v>
      </c>
      <c r="BA29" s="8"/>
      <c r="BB29" s="8"/>
    </row>
    <row r="30" spans="1:54" ht="19.5" customHeight="1" thickBot="1">
      <c r="A30" s="576" t="s">
        <v>612</v>
      </c>
      <c r="B30" s="577"/>
      <c r="C30" s="291">
        <v>939.33</v>
      </c>
      <c r="D30" s="83"/>
      <c r="E30" s="290">
        <f>SUM(C30:D30)</f>
        <v>939.33</v>
      </c>
      <c r="F30" s="83"/>
      <c r="G30" s="85" t="s">
        <v>581</v>
      </c>
      <c r="H30" s="83"/>
      <c r="I30" s="83"/>
      <c r="J30" s="84">
        <f>SUM(F30:I30)</f>
        <v>0</v>
      </c>
      <c r="K30" s="84">
        <f>J30+E30</f>
        <v>939.33</v>
      </c>
      <c r="L30" s="578">
        <f>C30</f>
        <v>939.33</v>
      </c>
      <c r="M30" s="579"/>
      <c r="N30" s="586"/>
      <c r="O30" s="587"/>
      <c r="P30" s="582">
        <f>SUM(L30:O30)</f>
        <v>939.33</v>
      </c>
      <c r="Q30" s="583"/>
      <c r="R30" s="86"/>
      <c r="S30" s="85" t="s">
        <v>581</v>
      </c>
      <c r="T30" s="86"/>
      <c r="U30" s="86"/>
      <c r="V30" s="87">
        <f>SUM(R30,T30,U30)</f>
        <v>0</v>
      </c>
      <c r="W30" s="706">
        <f>SUM(P30,V30)</f>
        <v>939.33</v>
      </c>
      <c r="X30" s="707"/>
      <c r="Y30" s="88">
        <f>IF(W30=0,0,W30/K30)</f>
        <v>1</v>
      </c>
      <c r="BA30" s="8"/>
      <c r="BB30" s="8"/>
    </row>
    <row r="31" spans="1:54" ht="15.75" thickBot="1">
      <c r="A31" s="561" t="s">
        <v>613</v>
      </c>
      <c r="B31" s="562"/>
      <c r="C31" s="562"/>
      <c r="D31" s="562"/>
      <c r="E31" s="562"/>
      <c r="F31" s="562"/>
      <c r="G31" s="562"/>
      <c r="H31" s="562"/>
      <c r="I31" s="562"/>
      <c r="J31" s="562"/>
      <c r="K31" s="562"/>
      <c r="L31" s="562"/>
      <c r="M31" s="562"/>
      <c r="N31" s="562"/>
      <c r="O31" s="562"/>
      <c r="P31" s="562"/>
      <c r="Q31" s="562"/>
      <c r="R31" s="562"/>
      <c r="S31" s="562"/>
      <c r="T31" s="562"/>
      <c r="U31" s="562"/>
      <c r="V31" s="562"/>
      <c r="W31" s="562"/>
      <c r="X31" s="563"/>
      <c r="Y31" s="564"/>
      <c r="BA31" s="8"/>
      <c r="BB31" s="8"/>
    </row>
    <row r="32" spans="1:54" ht="17.25" thickTop="1" thickBot="1">
      <c r="A32" s="565"/>
      <c r="B32" s="566"/>
      <c r="C32" s="567"/>
      <c r="D32" s="568"/>
      <c r="E32" s="568"/>
      <c r="F32" s="568"/>
      <c r="G32" s="568"/>
      <c r="H32" s="568"/>
      <c r="I32" s="568"/>
      <c r="J32" s="568"/>
      <c r="K32" s="568"/>
      <c r="L32" s="568"/>
      <c r="M32" s="568"/>
      <c r="N32" s="568"/>
      <c r="O32" s="568"/>
      <c r="P32" s="568"/>
      <c r="Q32" s="568"/>
      <c r="R32" s="568"/>
      <c r="S32" s="568"/>
      <c r="T32" s="568"/>
      <c r="U32" s="568"/>
      <c r="V32" s="568"/>
      <c r="W32" s="568"/>
      <c r="X32" s="568"/>
      <c r="Y32" s="569"/>
      <c r="BA32" s="8"/>
      <c r="BB32" s="8"/>
    </row>
    <row r="33" spans="1:54" ht="16.5" thickBot="1">
      <c r="A33" s="570"/>
      <c r="B33" s="571"/>
      <c r="C33" s="572"/>
      <c r="D33" s="573"/>
      <c r="E33" s="573"/>
      <c r="F33" s="573"/>
      <c r="G33" s="573"/>
      <c r="H33" s="573"/>
      <c r="I33" s="573"/>
      <c r="J33" s="573"/>
      <c r="K33" s="573"/>
      <c r="L33" s="573"/>
      <c r="M33" s="573"/>
      <c r="N33" s="573"/>
      <c r="O33" s="573"/>
      <c r="P33" s="573"/>
      <c r="Q33" s="573"/>
      <c r="R33" s="573"/>
      <c r="S33" s="573"/>
      <c r="T33" s="573"/>
      <c r="U33" s="573"/>
      <c r="V33" s="573"/>
      <c r="W33" s="573"/>
      <c r="X33" s="573"/>
      <c r="Y33" s="574"/>
      <c r="BA33" s="8"/>
      <c r="BB33" s="8"/>
    </row>
    <row r="34" spans="1:54" ht="15.75" thickTop="1">
      <c r="BA34" s="8"/>
      <c r="BB34" s="8"/>
    </row>
    <row r="35" spans="1:54">
      <c r="C35" s="89"/>
      <c r="BA35" s="8"/>
      <c r="BB35" s="8"/>
    </row>
    <row r="36" spans="1:54">
      <c r="BA36" s="8"/>
      <c r="BB36" s="8"/>
    </row>
    <row r="37" spans="1:54">
      <c r="C37" s="89"/>
      <c r="BA37" s="8"/>
      <c r="BB37" s="8"/>
    </row>
    <row r="38" spans="1:54">
      <c r="BA38" s="8"/>
      <c r="BB38" s="8"/>
    </row>
    <row r="39" spans="1:54">
      <c r="BA39" s="8"/>
      <c r="BB39" s="8"/>
    </row>
    <row r="40" spans="1:54">
      <c r="BA40" s="8"/>
      <c r="BB40" s="8"/>
    </row>
    <row r="41" spans="1:54">
      <c r="BA41" s="8"/>
      <c r="BB41" s="8"/>
    </row>
    <row r="42" spans="1:54">
      <c r="BA42" s="8"/>
      <c r="BB42" s="8"/>
    </row>
    <row r="43" spans="1:54">
      <c r="BA43" s="8"/>
      <c r="BB43" s="8"/>
    </row>
    <row r="44" spans="1:54">
      <c r="BA44" s="8"/>
      <c r="BB44" s="8"/>
    </row>
    <row r="45" spans="1:54">
      <c r="BA45" s="8"/>
      <c r="BB45" s="8"/>
    </row>
    <row r="46" spans="1:54">
      <c r="BA46" s="8"/>
      <c r="BB46" s="8"/>
    </row>
    <row r="47" spans="1:54">
      <c r="BA47" s="8"/>
      <c r="BB47" s="8"/>
    </row>
    <row r="48" spans="1:54">
      <c r="BA48" s="8"/>
      <c r="BB48" s="8"/>
    </row>
    <row r="49" spans="53:54">
      <c r="BA49" s="8"/>
      <c r="BB49" s="8"/>
    </row>
    <row r="50" spans="53:54">
      <c r="BA50" s="8"/>
      <c r="BB50" s="8"/>
    </row>
    <row r="51" spans="53:54">
      <c r="BA51" s="8"/>
      <c r="BB51" s="8"/>
    </row>
    <row r="52" spans="53:54">
      <c r="BA52" s="8"/>
      <c r="BB52" s="8"/>
    </row>
    <row r="53" spans="53:54">
      <c r="BA53" s="8"/>
      <c r="BB53" s="8"/>
    </row>
    <row r="54" spans="53:54">
      <c r="BA54" s="8"/>
      <c r="BB54" s="8"/>
    </row>
    <row r="55" spans="53:54">
      <c r="BA55" s="8"/>
      <c r="BB55" s="8"/>
    </row>
    <row r="56" spans="53:54">
      <c r="BA56" s="8"/>
      <c r="BB56" s="8"/>
    </row>
    <row r="57" spans="53:54">
      <c r="BA57" s="8"/>
      <c r="BB57" s="8"/>
    </row>
    <row r="58" spans="53:54">
      <c r="BA58" s="8"/>
      <c r="BB58" s="8"/>
    </row>
    <row r="59" spans="53:54">
      <c r="BA59" s="8"/>
      <c r="BB59" s="8"/>
    </row>
    <row r="60" spans="53:54">
      <c r="BA60" s="8"/>
      <c r="BB60" s="8"/>
    </row>
    <row r="61" spans="53:54">
      <c r="BA61" s="8"/>
      <c r="BB61" s="8"/>
    </row>
    <row r="62" spans="53:54">
      <c r="BA62" s="8"/>
      <c r="BB62" s="8"/>
    </row>
    <row r="63" spans="53:54">
      <c r="BA63" s="8"/>
      <c r="BB63" s="8"/>
    </row>
    <row r="64" spans="53:54">
      <c r="BA64" s="8"/>
      <c r="BB64" s="8"/>
    </row>
    <row r="65" spans="53:54">
      <c r="BA65" s="8"/>
      <c r="BB65" s="8"/>
    </row>
    <row r="66" spans="53:54">
      <c r="BA66" s="8"/>
      <c r="BB66" s="8"/>
    </row>
    <row r="67" spans="53:54">
      <c r="BA67" s="8"/>
      <c r="BB67" s="8"/>
    </row>
    <row r="68" spans="53:54">
      <c r="BA68" s="8"/>
      <c r="BB68" s="8"/>
    </row>
    <row r="69" spans="53:54">
      <c r="BA69" s="8"/>
      <c r="BB69" s="8"/>
    </row>
    <row r="70" spans="53:54">
      <c r="BA70" s="8"/>
      <c r="BB70" s="8"/>
    </row>
    <row r="71" spans="53:54">
      <c r="BA71" s="8"/>
      <c r="BB71" s="8"/>
    </row>
    <row r="72" spans="53:54">
      <c r="BA72" s="8"/>
      <c r="BB72" s="8"/>
    </row>
    <row r="73" spans="53:54">
      <c r="BA73" s="8"/>
      <c r="BB73" s="8"/>
    </row>
    <row r="74" spans="53:54">
      <c r="BA74" s="8"/>
      <c r="BB74" s="8"/>
    </row>
    <row r="75" spans="53:54">
      <c r="BA75" s="8"/>
      <c r="BB75" s="8"/>
    </row>
    <row r="76" spans="53:54">
      <c r="BA76" s="8"/>
      <c r="BB76" s="8"/>
    </row>
    <row r="77" spans="53:54">
      <c r="BA77" s="8"/>
      <c r="BB77" s="8"/>
    </row>
    <row r="78" spans="53:54">
      <c r="BA78" s="8"/>
      <c r="BB78" s="8"/>
    </row>
    <row r="79" spans="53:54">
      <c r="BA79" s="8"/>
      <c r="BB79" s="8"/>
    </row>
    <row r="80" spans="53:54">
      <c r="BA80" s="8"/>
      <c r="BB80" s="8"/>
    </row>
    <row r="81" spans="53:54">
      <c r="BA81" s="8"/>
      <c r="BB81" s="8"/>
    </row>
    <row r="82" spans="53:54">
      <c r="BA82" s="8"/>
      <c r="BB82" s="8"/>
    </row>
    <row r="83" spans="53:54">
      <c r="BA83" s="8"/>
      <c r="BB83" s="8"/>
    </row>
    <row r="84" spans="53:54">
      <c r="BA84" s="8"/>
      <c r="BB84" s="8"/>
    </row>
    <row r="85" spans="53:54">
      <c r="BA85" s="8"/>
      <c r="BB85" s="8"/>
    </row>
    <row r="86" spans="53:54">
      <c r="BA86" s="8"/>
      <c r="BB86" s="8"/>
    </row>
    <row r="87" spans="53:54">
      <c r="BA87" s="8"/>
      <c r="BB87" s="8"/>
    </row>
    <row r="88" spans="53:54">
      <c r="BA88" s="8"/>
      <c r="BB88" s="8"/>
    </row>
    <row r="89" spans="53:54">
      <c r="BA89" s="8"/>
      <c r="BB89" s="8"/>
    </row>
    <row r="90" spans="53:54">
      <c r="BA90" s="8"/>
      <c r="BB90" s="8"/>
    </row>
    <row r="91" spans="53:54">
      <c r="BA91" s="8"/>
      <c r="BB91" s="8"/>
    </row>
    <row r="92" spans="53:54">
      <c r="BA92" s="8"/>
      <c r="BB92" s="8"/>
    </row>
    <row r="93" spans="53:54">
      <c r="BA93" s="8"/>
      <c r="BB93" s="8"/>
    </row>
    <row r="94" spans="53:54">
      <c r="BA94" s="8"/>
      <c r="BB94" s="8"/>
    </row>
    <row r="95" spans="53:54">
      <c r="BA95" s="8"/>
      <c r="BB95" s="8"/>
    </row>
    <row r="96" spans="53:54">
      <c r="BA96" s="8"/>
      <c r="BB96" s="8"/>
    </row>
    <row r="97" spans="53:54">
      <c r="BA97" s="8"/>
      <c r="BB97" s="8"/>
    </row>
    <row r="98" spans="53:54">
      <c r="BA98" s="8"/>
      <c r="BB98" s="8"/>
    </row>
    <row r="99" spans="53:54">
      <c r="BA99" s="8"/>
      <c r="BB99" s="8"/>
    </row>
    <row r="100" spans="53:54">
      <c r="BA100" s="8"/>
      <c r="BB100" s="8"/>
    </row>
    <row r="101" spans="53:54">
      <c r="BA101" s="8"/>
      <c r="BB101" s="8"/>
    </row>
    <row r="102" spans="53:54">
      <c r="BA102" s="8"/>
      <c r="BB102" s="8"/>
    </row>
    <row r="103" spans="53:54">
      <c r="BA103" s="8"/>
      <c r="BB103" s="8"/>
    </row>
    <row r="104" spans="53:54">
      <c r="BA104" s="8"/>
      <c r="BB104" s="8"/>
    </row>
    <row r="105" spans="53:54">
      <c r="BA105" s="8"/>
      <c r="BB105" s="8"/>
    </row>
    <row r="106" spans="53:54">
      <c r="BA106" s="8"/>
      <c r="BB106" s="8"/>
    </row>
    <row r="107" spans="53:54">
      <c r="BA107" s="8"/>
      <c r="BB107" s="8"/>
    </row>
    <row r="108" spans="53:54">
      <c r="BA108" s="8"/>
      <c r="BB108" s="8"/>
    </row>
    <row r="109" spans="53:54">
      <c r="BA109" s="8"/>
      <c r="BB109" s="8"/>
    </row>
    <row r="110" spans="53:54">
      <c r="BA110" s="8"/>
      <c r="BB110" s="8"/>
    </row>
    <row r="111" spans="53:54">
      <c r="BA111" s="8"/>
      <c r="BB111" s="8"/>
    </row>
    <row r="112" spans="53:54">
      <c r="BA112" s="8"/>
      <c r="BB112" s="8"/>
    </row>
    <row r="113" spans="53:54">
      <c r="BA113" s="8"/>
      <c r="BB113" s="8"/>
    </row>
    <row r="114" spans="53:54">
      <c r="BA114" s="8"/>
      <c r="BB114" s="8"/>
    </row>
    <row r="115" spans="53:54">
      <c r="BA115" s="8"/>
      <c r="BB115" s="8"/>
    </row>
    <row r="116" spans="53:54">
      <c r="BA116" s="8"/>
      <c r="BB116" s="8"/>
    </row>
    <row r="117" spans="53:54">
      <c r="BA117" s="8"/>
      <c r="BB117" s="8"/>
    </row>
    <row r="118" spans="53:54">
      <c r="BA118" s="8"/>
      <c r="BB118" s="8"/>
    </row>
    <row r="119" spans="53:54">
      <c r="BA119" s="8"/>
      <c r="BB119" s="8"/>
    </row>
    <row r="120" spans="53:54">
      <c r="BA120" s="8"/>
      <c r="BB120" s="8"/>
    </row>
    <row r="121" spans="53:54">
      <c r="BA121" s="8"/>
      <c r="BB121" s="8"/>
    </row>
    <row r="122" spans="53:54">
      <c r="BA122" s="8"/>
      <c r="BB122" s="8"/>
    </row>
    <row r="123" spans="53:54">
      <c r="BA123" s="8"/>
      <c r="BB123" s="8"/>
    </row>
    <row r="992" spans="53:69" ht="15.75" thickBot="1">
      <c r="BA992" s="90" t="s">
        <v>614</v>
      </c>
      <c r="BB992" s="13" t="s">
        <v>615</v>
      </c>
      <c r="BC992" s="575" t="s">
        <v>616</v>
      </c>
      <c r="BD992" s="575"/>
      <c r="BE992" s="575"/>
      <c r="BF992" s="575"/>
      <c r="BG992" s="91" t="s">
        <v>617</v>
      </c>
      <c r="BH992" s="91" t="s">
        <v>618</v>
      </c>
      <c r="BI992" s="195" t="s">
        <v>619</v>
      </c>
      <c r="BJ992" s="7" t="s">
        <v>620</v>
      </c>
      <c r="BK992" s="92" t="s">
        <v>621</v>
      </c>
      <c r="BL992" s="92" t="s">
        <v>34</v>
      </c>
      <c r="BM992" s="92" t="s">
        <v>35</v>
      </c>
      <c r="BN992" s="93" t="s">
        <v>622</v>
      </c>
      <c r="BO992" s="94" t="s">
        <v>623</v>
      </c>
      <c r="BP992" s="14" t="s">
        <v>44</v>
      </c>
      <c r="BQ992" s="14"/>
    </row>
    <row r="993" spans="53:69" ht="15.75">
      <c r="BA993" s="90" t="str">
        <f t="shared" ref="BA993:BA1035" si="0">MID(BB993,1,4)</f>
        <v>E011</v>
      </c>
      <c r="BB993" s="95" t="s">
        <v>45</v>
      </c>
      <c r="BC993" s="96" t="s">
        <v>624</v>
      </c>
      <c r="BD993" s="97" t="s">
        <v>625</v>
      </c>
      <c r="BE993" s="98" t="s">
        <v>626</v>
      </c>
      <c r="BF993" s="99" t="s">
        <v>4</v>
      </c>
      <c r="BG993" s="7" t="s">
        <v>37</v>
      </c>
      <c r="BH993" s="9" t="s">
        <v>38</v>
      </c>
      <c r="BI993" s="7" t="s">
        <v>36</v>
      </c>
      <c r="BJ993" s="100" t="s">
        <v>627</v>
      </c>
      <c r="BK993" s="7" t="s">
        <v>10</v>
      </c>
      <c r="BN993" s="202" t="s">
        <v>628</v>
      </c>
      <c r="BO993" s="101" t="s">
        <v>629</v>
      </c>
      <c r="BP993" s="4" t="s">
        <v>56</v>
      </c>
      <c r="BQ993" s="102"/>
    </row>
    <row r="994" spans="53:69" ht="15.75">
      <c r="BA994" s="90" t="str">
        <f t="shared" si="0"/>
        <v>E012</v>
      </c>
      <c r="BB994" s="103" t="s">
        <v>58</v>
      </c>
      <c r="BC994" s="556" t="s">
        <v>630</v>
      </c>
      <c r="BD994" s="557" t="s">
        <v>631</v>
      </c>
      <c r="BE994" s="104" t="s">
        <v>632</v>
      </c>
      <c r="BF994" s="202"/>
      <c r="BG994" s="7" t="s">
        <v>50</v>
      </c>
      <c r="BH994" s="9" t="s">
        <v>51</v>
      </c>
      <c r="BI994" s="7" t="s">
        <v>43</v>
      </c>
      <c r="BJ994" s="100" t="s">
        <v>563</v>
      </c>
      <c r="BK994" s="7" t="s">
        <v>46</v>
      </c>
      <c r="BL994" s="11" t="s">
        <v>47</v>
      </c>
      <c r="BM994" s="7" t="s">
        <v>48</v>
      </c>
      <c r="BN994" s="202" t="s">
        <v>633</v>
      </c>
      <c r="BO994" s="105" t="s">
        <v>634</v>
      </c>
      <c r="BP994" s="4" t="s">
        <v>67</v>
      </c>
      <c r="BQ994" s="102"/>
    </row>
    <row r="995" spans="53:69" ht="15.75">
      <c r="BA995" s="90" t="str">
        <f t="shared" si="0"/>
        <v>E013</v>
      </c>
      <c r="BB995" s="103" t="s">
        <v>69</v>
      </c>
      <c r="BC995" s="556"/>
      <c r="BD995" s="557"/>
      <c r="BE995" s="104" t="s">
        <v>635</v>
      </c>
      <c r="BF995" s="202"/>
      <c r="BG995" s="7" t="s">
        <v>62</v>
      </c>
      <c r="BH995" s="9" t="s">
        <v>63</v>
      </c>
      <c r="BI995" s="7" t="s">
        <v>55</v>
      </c>
      <c r="BJ995" s="100" t="s">
        <v>636</v>
      </c>
      <c r="BK995" s="7" t="s">
        <v>59</v>
      </c>
      <c r="BL995" s="7" t="s">
        <v>60</v>
      </c>
      <c r="BM995" s="7" t="s">
        <v>61</v>
      </c>
      <c r="BN995" s="202" t="s">
        <v>637</v>
      </c>
      <c r="BO995" s="106" t="s">
        <v>638</v>
      </c>
      <c r="BP995" s="4" t="s">
        <v>76</v>
      </c>
      <c r="BQ995" s="107"/>
    </row>
    <row r="996" spans="53:69" ht="30">
      <c r="BA996" s="90" t="str">
        <f t="shared" si="0"/>
        <v>E015</v>
      </c>
      <c r="BB996" s="108" t="s">
        <v>86</v>
      </c>
      <c r="BC996" s="556" t="s">
        <v>639</v>
      </c>
      <c r="BD996" s="557" t="s">
        <v>640</v>
      </c>
      <c r="BE996" s="109" t="s">
        <v>641</v>
      </c>
      <c r="BF996" s="558"/>
      <c r="BG996" s="7" t="s">
        <v>72</v>
      </c>
      <c r="BH996" s="9" t="s">
        <v>73</v>
      </c>
      <c r="BI996" s="7" t="s">
        <v>66</v>
      </c>
      <c r="BJ996" s="100" t="s">
        <v>68</v>
      </c>
      <c r="BK996" s="7" t="s">
        <v>70</v>
      </c>
      <c r="BL996" s="7" t="s">
        <v>12</v>
      </c>
      <c r="BM996" s="7" t="s">
        <v>71</v>
      </c>
      <c r="BN996" s="202" t="s">
        <v>642</v>
      </c>
      <c r="BO996" s="101" t="s">
        <v>274</v>
      </c>
      <c r="BP996" s="4" t="s">
        <v>643</v>
      </c>
      <c r="BQ996" s="107"/>
    </row>
    <row r="997" spans="53:69" ht="30">
      <c r="BA997" s="90" t="str">
        <f t="shared" si="0"/>
        <v>E021</v>
      </c>
      <c r="BB997" s="103" t="s">
        <v>94</v>
      </c>
      <c r="BC997" s="556"/>
      <c r="BD997" s="557"/>
      <c r="BE997" s="110" t="s">
        <v>644</v>
      </c>
      <c r="BF997" s="558"/>
      <c r="BG997" s="7" t="s">
        <v>15</v>
      </c>
      <c r="BH997" s="9" t="s">
        <v>81</v>
      </c>
      <c r="BI997" s="7" t="s">
        <v>75</v>
      </c>
      <c r="BJ997" s="100" t="s">
        <v>77</v>
      </c>
      <c r="BL997" s="7" t="s">
        <v>79</v>
      </c>
      <c r="BM997" s="7" t="s">
        <v>80</v>
      </c>
      <c r="BN997" s="202" t="s">
        <v>645</v>
      </c>
      <c r="BO997" s="105" t="s">
        <v>646</v>
      </c>
      <c r="BP997" s="4" t="s">
        <v>92</v>
      </c>
      <c r="BQ997" s="111"/>
    </row>
    <row r="998" spans="53:69" ht="30">
      <c r="BA998" s="90" t="str">
        <f t="shared" si="0"/>
        <v>E031</v>
      </c>
      <c r="BB998" s="1" t="s">
        <v>101</v>
      </c>
      <c r="BC998" s="556"/>
      <c r="BD998" s="557"/>
      <c r="BE998" s="110" t="s">
        <v>647</v>
      </c>
      <c r="BF998" s="558"/>
      <c r="BG998" s="8"/>
      <c r="BH998" s="9" t="s">
        <v>89</v>
      </c>
      <c r="BI998" s="7" t="s">
        <v>84</v>
      </c>
      <c r="BJ998" s="100" t="s">
        <v>85</v>
      </c>
      <c r="BL998" s="7" t="s">
        <v>87</v>
      </c>
      <c r="BM998" s="7" t="s">
        <v>88</v>
      </c>
      <c r="BN998" s="202" t="s">
        <v>648</v>
      </c>
      <c r="BO998" s="106" t="s">
        <v>5</v>
      </c>
      <c r="BP998" s="4" t="s">
        <v>234</v>
      </c>
      <c r="BQ998" s="111"/>
    </row>
    <row r="999" spans="53:69" ht="15.75">
      <c r="BA999" s="90" t="str">
        <f t="shared" si="0"/>
        <v>S034</v>
      </c>
      <c r="BB999" s="1" t="s">
        <v>649</v>
      </c>
      <c r="BC999" s="556"/>
      <c r="BD999" s="557"/>
      <c r="BE999" s="112" t="s">
        <v>650</v>
      </c>
      <c r="BF999" s="558"/>
      <c r="BG999" s="8"/>
      <c r="BH999" s="9" t="s">
        <v>97</v>
      </c>
      <c r="BI999" s="7" t="s">
        <v>91</v>
      </c>
      <c r="BJ999" s="100" t="s">
        <v>93</v>
      </c>
      <c r="BL999" s="7" t="s">
        <v>95</v>
      </c>
      <c r="BM999" s="7" t="s">
        <v>96</v>
      </c>
      <c r="BN999" s="202" t="s">
        <v>651</v>
      </c>
      <c r="BO999" s="101"/>
      <c r="BP999" s="4" t="s">
        <v>240</v>
      </c>
      <c r="BQ999" s="111"/>
    </row>
    <row r="1000" spans="53:69">
      <c r="BA1000" s="90" t="str">
        <f t="shared" si="0"/>
        <v>E035</v>
      </c>
      <c r="BB1000" s="113" t="s">
        <v>652</v>
      </c>
      <c r="BC1000" s="559" t="s">
        <v>653</v>
      </c>
      <c r="BD1000" s="560" t="s">
        <v>654</v>
      </c>
      <c r="BE1000" s="114" t="s">
        <v>655</v>
      </c>
      <c r="BF1000" s="202"/>
      <c r="BG1000" s="8"/>
      <c r="BH1000" s="7" t="s">
        <v>104</v>
      </c>
      <c r="BI1000" s="7" t="s">
        <v>99</v>
      </c>
      <c r="BJ1000" s="100" t="s">
        <v>100</v>
      </c>
      <c r="BL1000" s="7" t="s">
        <v>102</v>
      </c>
      <c r="BM1000" s="7" t="s">
        <v>103</v>
      </c>
      <c r="BN1000" s="202" t="s">
        <v>656</v>
      </c>
      <c r="BO1000" s="106"/>
      <c r="BP1000" s="4" t="s">
        <v>109</v>
      </c>
      <c r="BQ1000" s="111"/>
    </row>
    <row r="1001" spans="53:69">
      <c r="BA1001" s="90" t="str">
        <f t="shared" si="0"/>
        <v>E036</v>
      </c>
      <c r="BB1001" s="115" t="s">
        <v>657</v>
      </c>
      <c r="BC1001" s="559"/>
      <c r="BD1001" s="560"/>
      <c r="BE1001" s="114" t="s">
        <v>658</v>
      </c>
      <c r="BF1001" s="202"/>
      <c r="BG1001" s="8"/>
      <c r="BH1001" s="7" t="s">
        <v>107</v>
      </c>
      <c r="BI1001" s="7" t="s">
        <v>105</v>
      </c>
      <c r="BJ1001" s="100" t="s">
        <v>659</v>
      </c>
      <c r="BL1001" s="7" t="s">
        <v>106</v>
      </c>
      <c r="BM1001" s="7" t="s">
        <v>14</v>
      </c>
      <c r="BN1001" s="202" t="s">
        <v>660</v>
      </c>
      <c r="BO1001" s="105"/>
      <c r="BP1001" s="4" t="s">
        <v>301</v>
      </c>
      <c r="BQ1001" s="111"/>
    </row>
    <row r="1002" spans="53:69" ht="15.75">
      <c r="BA1002" s="90" t="str">
        <f t="shared" si="0"/>
        <v>F037</v>
      </c>
      <c r="BB1002" s="115" t="s">
        <v>661</v>
      </c>
      <c r="BC1002" s="559"/>
      <c r="BD1002" s="560"/>
      <c r="BE1002" s="116" t="s">
        <v>662</v>
      </c>
      <c r="BF1002" s="202"/>
      <c r="BG1002" s="8"/>
      <c r="BH1002" s="7" t="s">
        <v>113</v>
      </c>
      <c r="BI1002" s="7" t="s">
        <v>108</v>
      </c>
      <c r="BJ1002" s="100" t="s">
        <v>110</v>
      </c>
      <c r="BL1002" s="7" t="s">
        <v>111</v>
      </c>
      <c r="BM1002" s="7" t="s">
        <v>112</v>
      </c>
      <c r="BN1002" s="202" t="s">
        <v>663</v>
      </c>
      <c r="BO1002" s="106"/>
      <c r="BP1002" s="4" t="s">
        <v>309</v>
      </c>
      <c r="BQ1002" s="111"/>
    </row>
    <row r="1003" spans="53:69" ht="15.75">
      <c r="BA1003" s="90" t="str">
        <f t="shared" si="0"/>
        <v>PA17</v>
      </c>
      <c r="BB1003" s="117" t="s">
        <v>275</v>
      </c>
      <c r="BC1003" s="559"/>
      <c r="BD1003" s="560"/>
      <c r="BE1003" s="112" t="s">
        <v>664</v>
      </c>
      <c r="BF1003" s="202"/>
      <c r="BG1003" s="8"/>
      <c r="BH1003" s="7" t="s">
        <v>118</v>
      </c>
      <c r="BI1003" s="7" t="s">
        <v>114</v>
      </c>
      <c r="BJ1003" s="100" t="s">
        <v>665</v>
      </c>
      <c r="BL1003" s="7" t="s">
        <v>116</v>
      </c>
      <c r="BM1003" s="7" t="s">
        <v>117</v>
      </c>
      <c r="BN1003" s="202" t="s">
        <v>666</v>
      </c>
      <c r="BO1003" s="106"/>
      <c r="BP1003" s="4" t="s">
        <v>8</v>
      </c>
      <c r="BQ1003" s="111"/>
    </row>
    <row r="1004" spans="53:69" ht="15.75">
      <c r="BA1004" s="90" t="str">
        <f t="shared" si="0"/>
        <v>P123</v>
      </c>
      <c r="BB1004" s="1" t="s">
        <v>289</v>
      </c>
      <c r="BC1004" s="559"/>
      <c r="BD1004" s="560"/>
      <c r="BE1004" s="112" t="s">
        <v>667</v>
      </c>
      <c r="BF1004" s="202"/>
      <c r="BG1004" s="8"/>
      <c r="BH1004" s="7" t="s">
        <v>123</v>
      </c>
      <c r="BI1004" s="7" t="s">
        <v>119</v>
      </c>
      <c r="BJ1004" s="100" t="s">
        <v>125</v>
      </c>
      <c r="BL1004" s="7" t="s">
        <v>121</v>
      </c>
      <c r="BM1004" s="7" t="s">
        <v>122</v>
      </c>
      <c r="BN1004" s="202" t="s">
        <v>668</v>
      </c>
      <c r="BO1004" s="106"/>
      <c r="BP1004" s="4" t="s">
        <v>130</v>
      </c>
      <c r="BQ1004" s="118"/>
    </row>
    <row r="1005" spans="53:69" ht="15.75">
      <c r="BA1005" s="90" t="str">
        <f t="shared" si="0"/>
        <v>E043</v>
      </c>
      <c r="BB1005" s="119" t="s">
        <v>669</v>
      </c>
      <c r="BC1005" s="559"/>
      <c r="BD1005" s="560"/>
      <c r="BE1005" s="112" t="s">
        <v>670</v>
      </c>
      <c r="BF1005" s="202"/>
      <c r="BG1005" s="8"/>
      <c r="BH1005" s="7" t="s">
        <v>128</v>
      </c>
      <c r="BI1005" s="7" t="s">
        <v>124</v>
      </c>
      <c r="BJ1005" s="100" t="s">
        <v>120</v>
      </c>
      <c r="BL1005" s="7" t="s">
        <v>126</v>
      </c>
      <c r="BM1005" s="7" t="s">
        <v>127</v>
      </c>
      <c r="BN1005" s="202" t="s">
        <v>671</v>
      </c>
      <c r="BO1005" s="120"/>
      <c r="BP1005" s="111"/>
      <c r="BQ1005" s="118"/>
    </row>
    <row r="1006" spans="53:69" ht="31.5">
      <c r="BA1006" s="90" t="str">
        <f t="shared" si="0"/>
        <v>E044</v>
      </c>
      <c r="BB1006" s="119" t="s">
        <v>672</v>
      </c>
      <c r="BC1006" s="559"/>
      <c r="BD1006" s="560"/>
      <c r="BE1006" s="112" t="s">
        <v>673</v>
      </c>
      <c r="BF1006" s="202"/>
      <c r="BG1006" s="8"/>
      <c r="BH1006" s="7" t="s">
        <v>135</v>
      </c>
      <c r="BI1006" s="7" t="s">
        <v>129</v>
      </c>
      <c r="BJ1006" s="100" t="s">
        <v>131</v>
      </c>
      <c r="BL1006" s="7" t="s">
        <v>133</v>
      </c>
      <c r="BM1006" s="7" t="s">
        <v>134</v>
      </c>
      <c r="BN1006" s="202" t="s">
        <v>674</v>
      </c>
      <c r="BO1006" s="101"/>
      <c r="BP1006" s="121"/>
      <c r="BQ1006" s="122"/>
    </row>
    <row r="1007" spans="53:69" ht="15.75">
      <c r="BA1007" s="90" t="str">
        <f t="shared" si="0"/>
        <v>E045</v>
      </c>
      <c r="BB1007" s="119" t="s">
        <v>675</v>
      </c>
      <c r="BC1007" s="559"/>
      <c r="BD1007" s="560"/>
      <c r="BE1007" s="112" t="s">
        <v>676</v>
      </c>
      <c r="BF1007" s="202"/>
      <c r="BG1007" s="8"/>
      <c r="BH1007" s="7" t="s">
        <v>139</v>
      </c>
      <c r="BI1007" s="7" t="s">
        <v>136</v>
      </c>
      <c r="BJ1007" s="100" t="s">
        <v>141</v>
      </c>
      <c r="BL1007" s="7" t="s">
        <v>137</v>
      </c>
      <c r="BM1007" s="7" t="s">
        <v>138</v>
      </c>
      <c r="BN1007" s="202" t="s">
        <v>677</v>
      </c>
      <c r="BO1007" s="106"/>
      <c r="BP1007" s="123"/>
      <c r="BQ1007" s="122"/>
    </row>
    <row r="1008" spans="53:69" ht="31.5">
      <c r="BA1008" s="90" t="str">
        <f t="shared" si="0"/>
        <v>PA07</v>
      </c>
      <c r="BB1008" s="1" t="s">
        <v>302</v>
      </c>
      <c r="BC1008" s="559"/>
      <c r="BD1008" s="560"/>
      <c r="BE1008" s="112" t="s">
        <v>678</v>
      </c>
      <c r="BF1008" s="202"/>
      <c r="BG1008" s="8"/>
      <c r="BH1008" s="7" t="s">
        <v>144</v>
      </c>
      <c r="BI1008" s="7" t="s">
        <v>140</v>
      </c>
      <c r="BJ1008" s="100" t="s">
        <v>409</v>
      </c>
      <c r="BL1008" s="7" t="s">
        <v>142</v>
      </c>
      <c r="BM1008" s="7" t="s">
        <v>143</v>
      </c>
      <c r="BN1008" s="202" t="s">
        <v>679</v>
      </c>
      <c r="BO1008" s="101"/>
      <c r="BP1008" s="124"/>
      <c r="BQ1008" s="122"/>
    </row>
    <row r="1009" spans="53:69" ht="15.75">
      <c r="BA1009" s="90" t="str">
        <f t="shared" si="0"/>
        <v>E061</v>
      </c>
      <c r="BB1009" s="125" t="s">
        <v>158</v>
      </c>
      <c r="BC1009" s="126" t="s">
        <v>680</v>
      </c>
      <c r="BD1009" s="127" t="s">
        <v>627</v>
      </c>
      <c r="BE1009" s="128" t="s">
        <v>681</v>
      </c>
      <c r="BF1009" s="115" t="s">
        <v>682</v>
      </c>
      <c r="BG1009" s="129"/>
      <c r="BH1009" s="10" t="s">
        <v>150</v>
      </c>
      <c r="BI1009" s="7" t="s">
        <v>145</v>
      </c>
      <c r="BJ1009" s="100" t="s">
        <v>146</v>
      </c>
      <c r="BL1009" s="7" t="s">
        <v>148</v>
      </c>
      <c r="BM1009" s="7" t="s">
        <v>149</v>
      </c>
      <c r="BN1009" s="202" t="s">
        <v>683</v>
      </c>
      <c r="BO1009" s="106"/>
      <c r="BP1009" s="102"/>
      <c r="BQ1009" s="121"/>
    </row>
    <row r="1010" spans="53:69" ht="15.75">
      <c r="BA1010" s="90" t="str">
        <f t="shared" si="0"/>
        <v>E062</v>
      </c>
      <c r="BB1010" s="125" t="s">
        <v>164</v>
      </c>
      <c r="BC1010" s="126" t="s">
        <v>560</v>
      </c>
      <c r="BD1010" s="127" t="s">
        <v>561</v>
      </c>
      <c r="BE1010" s="128" t="s">
        <v>681</v>
      </c>
      <c r="BF1010" s="115" t="s">
        <v>682</v>
      </c>
      <c r="BG1010" s="129"/>
      <c r="BH1010" s="7" t="s">
        <v>155</v>
      </c>
      <c r="BI1010" s="7" t="s">
        <v>151</v>
      </c>
      <c r="BJ1010" s="100" t="s">
        <v>152</v>
      </c>
      <c r="BL1010" s="7" t="s">
        <v>153</v>
      </c>
      <c r="BM1010" s="7" t="s">
        <v>154</v>
      </c>
      <c r="BN1010" s="202" t="s">
        <v>684</v>
      </c>
      <c r="BO1010" s="130"/>
      <c r="BP1010" s="121"/>
      <c r="BQ1010" s="121"/>
    </row>
    <row r="1011" spans="53:69" ht="15.75">
      <c r="BA1011" s="90" t="str">
        <f t="shared" si="0"/>
        <v>E063</v>
      </c>
      <c r="BB1011" s="125" t="s">
        <v>169</v>
      </c>
      <c r="BC1011" s="126" t="s">
        <v>685</v>
      </c>
      <c r="BD1011" s="127" t="s">
        <v>210</v>
      </c>
      <c r="BE1011" s="128" t="s">
        <v>681</v>
      </c>
      <c r="BF1011" s="115" t="s">
        <v>682</v>
      </c>
      <c r="BG1011" s="129"/>
      <c r="BH1011" s="7" t="s">
        <v>161</v>
      </c>
      <c r="BI1011" s="7" t="s">
        <v>156</v>
      </c>
      <c r="BJ1011" s="100" t="s">
        <v>157</v>
      </c>
      <c r="BL1011" s="7" t="s">
        <v>159</v>
      </c>
      <c r="BM1011" s="7" t="s">
        <v>160</v>
      </c>
      <c r="BN1011" s="202" t="s">
        <v>686</v>
      </c>
      <c r="BO1011" s="131"/>
      <c r="BP1011" s="124"/>
      <c r="BQ1011" s="123"/>
    </row>
    <row r="1012" spans="53:69" ht="15.75">
      <c r="BA1012" s="90" t="str">
        <f t="shared" si="0"/>
        <v>E064</v>
      </c>
      <c r="BB1012" s="125" t="s">
        <v>174</v>
      </c>
      <c r="BC1012" s="126" t="s">
        <v>687</v>
      </c>
      <c r="BD1012" s="127" t="s">
        <v>82</v>
      </c>
      <c r="BE1012" s="128" t="s">
        <v>681</v>
      </c>
      <c r="BF1012" s="115" t="s">
        <v>682</v>
      </c>
      <c r="BG1012" s="129"/>
      <c r="BH1012" s="7" t="s">
        <v>167</v>
      </c>
      <c r="BI1012" s="7" t="s">
        <v>162</v>
      </c>
      <c r="BJ1012" s="132" t="s">
        <v>163</v>
      </c>
      <c r="BL1012" s="7" t="s">
        <v>165</v>
      </c>
      <c r="BM1012" s="7" t="s">
        <v>166</v>
      </c>
      <c r="BN1012" s="202" t="s">
        <v>688</v>
      </c>
      <c r="BO1012" s="133"/>
      <c r="BP1012" s="118"/>
      <c r="BQ1012" s="123"/>
    </row>
    <row r="1013" spans="53:69" ht="30">
      <c r="BA1013" s="90" t="str">
        <f t="shared" si="0"/>
        <v>E065</v>
      </c>
      <c r="BB1013" s="125" t="s">
        <v>179</v>
      </c>
      <c r="BC1013" s="126" t="s">
        <v>689</v>
      </c>
      <c r="BD1013" s="127" t="s">
        <v>220</v>
      </c>
      <c r="BE1013" s="128" t="s">
        <v>681</v>
      </c>
      <c r="BF1013" s="115" t="s">
        <v>682</v>
      </c>
      <c r="BG1013" s="129"/>
      <c r="BH1013" s="10" t="s">
        <v>172</v>
      </c>
      <c r="BI1013" s="7" t="s">
        <v>168</v>
      </c>
      <c r="BJ1013" s="134" t="s">
        <v>690</v>
      </c>
      <c r="BL1013" s="7" t="s">
        <v>170</v>
      </c>
      <c r="BM1013" s="7" t="s">
        <v>171</v>
      </c>
      <c r="BN1013" s="202" t="s">
        <v>691</v>
      </c>
      <c r="BO1013" s="130"/>
      <c r="BP1013" s="135"/>
      <c r="BQ1013" s="121"/>
    </row>
    <row r="1014" spans="53:69" ht="15.75">
      <c r="BA1014" s="90" t="str">
        <f t="shared" si="0"/>
        <v>E066</v>
      </c>
      <c r="BB1014" s="125" t="s">
        <v>184</v>
      </c>
      <c r="BC1014" s="126" t="s">
        <v>692</v>
      </c>
      <c r="BD1014" s="127" t="s">
        <v>693</v>
      </c>
      <c r="BE1014" s="128" t="s">
        <v>681</v>
      </c>
      <c r="BF1014" s="115" t="s">
        <v>682</v>
      </c>
      <c r="BG1014" s="129"/>
      <c r="BH1014" s="7" t="s">
        <v>177</v>
      </c>
      <c r="BI1014" s="7" t="s">
        <v>173</v>
      </c>
      <c r="BL1014" s="7" t="s">
        <v>175</v>
      </c>
      <c r="BM1014" s="7" t="s">
        <v>176</v>
      </c>
      <c r="BN1014" s="202" t="s">
        <v>694</v>
      </c>
      <c r="BO1014" s="136"/>
      <c r="BP1014" s="107"/>
      <c r="BQ1014" s="121"/>
    </row>
    <row r="1015" spans="53:69" ht="15.75">
      <c r="BA1015" s="90" t="str">
        <f t="shared" si="0"/>
        <v>E067</v>
      </c>
      <c r="BB1015" s="125" t="s">
        <v>189</v>
      </c>
      <c r="BC1015" s="137" t="s">
        <v>695</v>
      </c>
      <c r="BD1015" s="127" t="s">
        <v>229</v>
      </c>
      <c r="BE1015" s="128" t="s">
        <v>681</v>
      </c>
      <c r="BF1015" s="115" t="s">
        <v>682</v>
      </c>
      <c r="BG1015" s="129"/>
      <c r="BH1015" s="7" t="s">
        <v>182</v>
      </c>
      <c r="BI1015" s="7" t="s">
        <v>178</v>
      </c>
      <c r="BL1015" s="7" t="s">
        <v>180</v>
      </c>
      <c r="BM1015" s="7" t="s">
        <v>181</v>
      </c>
      <c r="BN1015" s="202" t="s">
        <v>696</v>
      </c>
      <c r="BO1015" s="106"/>
      <c r="BP1015" s="138"/>
      <c r="BQ1015" s="123"/>
    </row>
    <row r="1016" spans="53:69" ht="15.75">
      <c r="BA1016" s="90" t="str">
        <f t="shared" si="0"/>
        <v>E071</v>
      </c>
      <c r="BB1016" s="125" t="s">
        <v>194</v>
      </c>
      <c r="BC1016" s="137" t="s">
        <v>697</v>
      </c>
      <c r="BD1016" s="127" t="s">
        <v>235</v>
      </c>
      <c r="BE1016" s="128" t="s">
        <v>681</v>
      </c>
      <c r="BF1016" s="115" t="s">
        <v>682</v>
      </c>
      <c r="BG1016" s="129"/>
      <c r="BH1016" s="7" t="s">
        <v>187</v>
      </c>
      <c r="BI1016" s="7" t="s">
        <v>183</v>
      </c>
      <c r="BL1016" s="7" t="s">
        <v>185</v>
      </c>
      <c r="BM1016" s="7" t="s">
        <v>186</v>
      </c>
      <c r="BN1016" s="202" t="s">
        <v>698</v>
      </c>
      <c r="BO1016" s="139"/>
      <c r="BP1016" s="138"/>
      <c r="BQ1016" s="123"/>
    </row>
    <row r="1017" spans="53:69" ht="15.75">
      <c r="BA1017" s="90" t="str">
        <f t="shared" si="0"/>
        <v>E072</v>
      </c>
      <c r="BB1017" s="125" t="s">
        <v>200</v>
      </c>
      <c r="BC1017" s="137" t="s">
        <v>699</v>
      </c>
      <c r="BD1017" s="127" t="s">
        <v>700</v>
      </c>
      <c r="BE1017" s="128" t="s">
        <v>681</v>
      </c>
      <c r="BF1017" s="115" t="s">
        <v>682</v>
      </c>
      <c r="BG1017" s="129"/>
      <c r="BH1017" s="7" t="s">
        <v>192</v>
      </c>
      <c r="BI1017" s="7" t="s">
        <v>188</v>
      </c>
      <c r="BL1017" s="7" t="s">
        <v>190</v>
      </c>
      <c r="BM1017" s="7" t="s">
        <v>191</v>
      </c>
      <c r="BN1017" s="202" t="s">
        <v>701</v>
      </c>
      <c r="BO1017" s="140"/>
      <c r="BP1017" s="141"/>
      <c r="BQ1017" s="121"/>
    </row>
    <row r="1018" spans="53:69" ht="15.75">
      <c r="BA1018" s="90" t="str">
        <f t="shared" si="0"/>
        <v>E073</v>
      </c>
      <c r="BB1018" s="125" t="s">
        <v>205</v>
      </c>
      <c r="BC1018" s="137" t="s">
        <v>702</v>
      </c>
      <c r="BD1018" s="127" t="s">
        <v>246</v>
      </c>
      <c r="BE1018" s="128" t="s">
        <v>681</v>
      </c>
      <c r="BF1018" s="115" t="s">
        <v>682</v>
      </c>
      <c r="BG1018" s="129"/>
      <c r="BH1018" s="7" t="s">
        <v>197</v>
      </c>
      <c r="BI1018" s="7" t="s">
        <v>193</v>
      </c>
      <c r="BL1018" s="7" t="s">
        <v>195</v>
      </c>
      <c r="BM1018" s="7" t="s">
        <v>196</v>
      </c>
      <c r="BN1018" s="202" t="s">
        <v>703</v>
      </c>
      <c r="BO1018" s="139"/>
      <c r="BP1018" s="141"/>
      <c r="BQ1018" s="121"/>
    </row>
    <row r="1019" spans="53:69" ht="15.75">
      <c r="BA1019" s="90" t="str">
        <f t="shared" si="0"/>
        <v>E082</v>
      </c>
      <c r="BB1019" s="142" t="s">
        <v>392</v>
      </c>
      <c r="BC1019" s="137" t="s">
        <v>704</v>
      </c>
      <c r="BD1019" s="127" t="s">
        <v>250</v>
      </c>
      <c r="BE1019" s="128" t="s">
        <v>681</v>
      </c>
      <c r="BF1019" s="115" t="s">
        <v>682</v>
      </c>
      <c r="BG1019" s="129"/>
      <c r="BH1019" s="7" t="s">
        <v>203</v>
      </c>
      <c r="BI1019" s="7" t="s">
        <v>198</v>
      </c>
      <c r="BL1019" s="7" t="s">
        <v>201</v>
      </c>
      <c r="BM1019" s="7" t="s">
        <v>202</v>
      </c>
      <c r="BN1019" s="202" t="s">
        <v>705</v>
      </c>
      <c r="BO1019" s="130"/>
      <c r="BP1019" s="141"/>
      <c r="BQ1019" s="124"/>
    </row>
    <row r="1020" spans="53:69" ht="15.75">
      <c r="BA1020" s="90" t="str">
        <f t="shared" si="0"/>
        <v>E083</v>
      </c>
      <c r="BB1020" s="143" t="s">
        <v>221</v>
      </c>
      <c r="BC1020" s="137" t="s">
        <v>706</v>
      </c>
      <c r="BD1020" s="127" t="s">
        <v>707</v>
      </c>
      <c r="BE1020" s="128" t="s">
        <v>681</v>
      </c>
      <c r="BF1020" s="115" t="s">
        <v>682</v>
      </c>
      <c r="BG1020" s="129"/>
      <c r="BH1020" s="7" t="s">
        <v>208</v>
      </c>
      <c r="BI1020" s="7" t="s">
        <v>204</v>
      </c>
      <c r="BL1020" s="7" t="s">
        <v>206</v>
      </c>
      <c r="BM1020" s="7" t="s">
        <v>207</v>
      </c>
      <c r="BN1020" s="202" t="s">
        <v>708</v>
      </c>
      <c r="BO1020" s="130"/>
      <c r="BP1020" s="141"/>
      <c r="BQ1020" s="124"/>
    </row>
    <row r="1021" spans="53:69" ht="30">
      <c r="BA1021" s="90" t="str">
        <f t="shared" si="0"/>
        <v>E085</v>
      </c>
      <c r="BB1021" s="143" t="s">
        <v>709</v>
      </c>
      <c r="BC1021" s="137" t="s">
        <v>710</v>
      </c>
      <c r="BD1021" s="127" t="s">
        <v>125</v>
      </c>
      <c r="BE1021" s="128" t="s">
        <v>681</v>
      </c>
      <c r="BF1021" s="115" t="s">
        <v>682</v>
      </c>
      <c r="BG1021" s="129"/>
      <c r="BH1021" s="7" t="s">
        <v>214</v>
      </c>
      <c r="BI1021" s="7" t="s">
        <v>209</v>
      </c>
      <c r="BL1021" s="7" t="s">
        <v>212</v>
      </c>
      <c r="BM1021" s="7" t="s">
        <v>213</v>
      </c>
      <c r="BN1021" s="202" t="s">
        <v>711</v>
      </c>
      <c r="BO1021" s="130"/>
      <c r="BP1021" s="141"/>
      <c r="BQ1021" s="118"/>
    </row>
    <row r="1022" spans="53:69" ht="15.75">
      <c r="BA1022" s="90" t="str">
        <f t="shared" si="0"/>
        <v>E091</v>
      </c>
      <c r="BB1022" s="143" t="s">
        <v>358</v>
      </c>
      <c r="BC1022" s="137" t="s">
        <v>712</v>
      </c>
      <c r="BD1022" s="127" t="s">
        <v>261</v>
      </c>
      <c r="BE1022" s="128" t="s">
        <v>681</v>
      </c>
      <c r="BF1022" s="115" t="s">
        <v>682</v>
      </c>
      <c r="BG1022" s="129"/>
      <c r="BH1022" s="7" t="s">
        <v>217</v>
      </c>
      <c r="BI1022" s="7" t="s">
        <v>215</v>
      </c>
      <c r="BL1022" s="7" t="s">
        <v>5</v>
      </c>
      <c r="BM1022" s="7" t="s">
        <v>216</v>
      </c>
      <c r="BN1022" s="202" t="s">
        <v>713</v>
      </c>
      <c r="BO1022" s="131"/>
      <c r="BP1022" s="141"/>
      <c r="BQ1022" s="118"/>
    </row>
    <row r="1023" spans="53:69" ht="15.75">
      <c r="BA1023" s="90" t="str">
        <f t="shared" si="0"/>
        <v>E092</v>
      </c>
      <c r="BB1023" s="143" t="s">
        <v>242</v>
      </c>
      <c r="BC1023" s="137" t="s">
        <v>714</v>
      </c>
      <c r="BD1023" s="127" t="s">
        <v>715</v>
      </c>
      <c r="BE1023" s="128" t="s">
        <v>681</v>
      </c>
      <c r="BF1023" s="115" t="s">
        <v>682</v>
      </c>
      <c r="BG1023" s="129"/>
      <c r="BH1023" s="7" t="s">
        <v>223</v>
      </c>
      <c r="BI1023" s="7" t="s">
        <v>218</v>
      </c>
      <c r="BM1023" s="7" t="s">
        <v>222</v>
      </c>
      <c r="BN1023" s="202" t="s">
        <v>716</v>
      </c>
      <c r="BO1023" s="130"/>
      <c r="BP1023" s="138"/>
      <c r="BQ1023" s="135"/>
    </row>
    <row r="1024" spans="53:69" ht="15.75">
      <c r="BA1024" s="90" t="str">
        <f t="shared" si="0"/>
        <v>E101</v>
      </c>
      <c r="BB1024" s="142" t="s">
        <v>394</v>
      </c>
      <c r="BC1024" s="137" t="s">
        <v>717</v>
      </c>
      <c r="BD1024" s="127" t="s">
        <v>269</v>
      </c>
      <c r="BE1024" s="128" t="s">
        <v>681</v>
      </c>
      <c r="BF1024" s="115" t="s">
        <v>682</v>
      </c>
      <c r="BG1024" s="129"/>
      <c r="BH1024" s="7" t="s">
        <v>227</v>
      </c>
      <c r="BI1024" s="7" t="s">
        <v>224</v>
      </c>
      <c r="BM1024" s="7" t="s">
        <v>226</v>
      </c>
      <c r="BN1024" s="202" t="s">
        <v>718</v>
      </c>
      <c r="BO1024" s="130"/>
      <c r="BP1024" s="138"/>
      <c r="BQ1024" s="135"/>
    </row>
    <row r="1025" spans="53:69" ht="15.75">
      <c r="BA1025" s="90" t="str">
        <f t="shared" si="0"/>
        <v>E102</v>
      </c>
      <c r="BB1025" s="142" t="s">
        <v>396</v>
      </c>
      <c r="BC1025" s="137" t="s">
        <v>719</v>
      </c>
      <c r="BD1025" s="127" t="s">
        <v>274</v>
      </c>
      <c r="BE1025" s="128" t="s">
        <v>681</v>
      </c>
      <c r="BF1025" s="115" t="s">
        <v>682</v>
      </c>
      <c r="BG1025" s="129"/>
      <c r="BH1025" s="7" t="s">
        <v>232</v>
      </c>
      <c r="BI1025" s="7" t="s">
        <v>228</v>
      </c>
      <c r="BM1025" s="7" t="s">
        <v>231</v>
      </c>
      <c r="BN1025" s="202" t="s">
        <v>720</v>
      </c>
      <c r="BO1025" s="106"/>
      <c r="BP1025" s="138"/>
      <c r="BQ1025" s="135"/>
    </row>
    <row r="1026" spans="53:69" ht="15.75">
      <c r="BA1026" s="90" t="str">
        <f t="shared" si="0"/>
        <v>E103</v>
      </c>
      <c r="BB1026" s="144" t="s">
        <v>257</v>
      </c>
      <c r="BC1026" s="137" t="s">
        <v>721</v>
      </c>
      <c r="BD1026" s="127" t="s">
        <v>722</v>
      </c>
      <c r="BE1026" s="128" t="s">
        <v>681</v>
      </c>
      <c r="BF1026" s="115" t="s">
        <v>682</v>
      </c>
      <c r="BG1026" s="129"/>
      <c r="BH1026" s="10" t="s">
        <v>238</v>
      </c>
      <c r="BI1026" s="7" t="s">
        <v>233</v>
      </c>
      <c r="BM1026" s="7" t="s">
        <v>237</v>
      </c>
      <c r="BN1026" s="202" t="s">
        <v>723</v>
      </c>
      <c r="BO1026" s="120"/>
      <c r="BP1026" s="138"/>
      <c r="BQ1026" s="107"/>
    </row>
    <row r="1027" spans="53:69" ht="15.75">
      <c r="BA1027" s="90" t="str">
        <f t="shared" si="0"/>
        <v>E104</v>
      </c>
      <c r="BB1027" s="194" t="s">
        <v>398</v>
      </c>
      <c r="BC1027" s="137" t="s">
        <v>724</v>
      </c>
      <c r="BD1027" s="127" t="s">
        <v>725</v>
      </c>
      <c r="BE1027" s="128" t="s">
        <v>681</v>
      </c>
      <c r="BF1027" s="115" t="s">
        <v>682</v>
      </c>
      <c r="BG1027" s="129"/>
      <c r="BH1027" s="7" t="s">
        <v>244</v>
      </c>
      <c r="BI1027" s="7" t="s">
        <v>239</v>
      </c>
      <c r="BM1027" s="7" t="s">
        <v>243</v>
      </c>
      <c r="BN1027" s="202" t="s">
        <v>723</v>
      </c>
      <c r="BO1027" s="133"/>
      <c r="BP1027" s="138"/>
      <c r="BQ1027" s="107"/>
    </row>
    <row r="1028" spans="53:69" ht="15.75">
      <c r="BA1028" s="90" t="str">
        <f t="shared" si="0"/>
        <v>E105</v>
      </c>
      <c r="BB1028" s="144" t="s">
        <v>265</v>
      </c>
      <c r="BC1028" s="137" t="s">
        <v>726</v>
      </c>
      <c r="BD1028" s="127" t="s">
        <v>727</v>
      </c>
      <c r="BE1028" s="128" t="s">
        <v>681</v>
      </c>
      <c r="BF1028" s="115" t="s">
        <v>682</v>
      </c>
      <c r="BG1028" s="129"/>
      <c r="BH1028" s="7" t="s">
        <v>248</v>
      </c>
      <c r="BI1028" s="7" t="s">
        <v>245</v>
      </c>
      <c r="BM1028" s="7" t="s">
        <v>247</v>
      </c>
      <c r="BN1028" s="202" t="s">
        <v>728</v>
      </c>
      <c r="BO1028" s="130"/>
      <c r="BP1028" s="141"/>
      <c r="BQ1028" s="123"/>
    </row>
    <row r="1029" spans="53:69" ht="30">
      <c r="BA1029" s="90" t="str">
        <f t="shared" si="0"/>
        <v>E112</v>
      </c>
      <c r="BB1029" s="145" t="s">
        <v>236</v>
      </c>
      <c r="BC1029" s="137" t="s">
        <v>729</v>
      </c>
      <c r="BD1029" s="127" t="s">
        <v>730</v>
      </c>
      <c r="BE1029" s="146" t="s">
        <v>731</v>
      </c>
      <c r="BF1029" s="202"/>
      <c r="BG1029" s="8"/>
      <c r="BH1029" s="7" t="s">
        <v>252</v>
      </c>
      <c r="BI1029" s="7" t="s">
        <v>249</v>
      </c>
      <c r="BM1029" s="7" t="s">
        <v>251</v>
      </c>
      <c r="BN1029" s="202" t="s">
        <v>732</v>
      </c>
      <c r="BO1029" s="130"/>
      <c r="BP1029" s="141"/>
      <c r="BQ1029" s="123"/>
    </row>
    <row r="1030" spans="53:69" ht="30">
      <c r="BA1030" s="90" t="str">
        <f t="shared" si="0"/>
        <v>E122</v>
      </c>
      <c r="BB1030" s="147" t="s">
        <v>286</v>
      </c>
      <c r="BC1030" s="137" t="s">
        <v>733</v>
      </c>
      <c r="BD1030" s="127" t="s">
        <v>734</v>
      </c>
      <c r="BE1030" s="148" t="s">
        <v>735</v>
      </c>
      <c r="BF1030" s="202"/>
      <c r="BG1030" s="8"/>
      <c r="BH1030" s="7" t="s">
        <v>259</v>
      </c>
      <c r="BI1030" s="7" t="s">
        <v>253</v>
      </c>
      <c r="BM1030" s="7" t="s">
        <v>258</v>
      </c>
      <c r="BN1030" s="202" t="s">
        <v>736</v>
      </c>
      <c r="BO1030" s="149"/>
      <c r="BP1030" s="141"/>
      <c r="BQ1030" s="118"/>
    </row>
    <row r="1031" spans="53:69">
      <c r="BA1031" s="90" t="str">
        <f t="shared" si="0"/>
        <v>E124</v>
      </c>
      <c r="BB1031" s="147" t="s">
        <v>737</v>
      </c>
      <c r="BC1031" s="137" t="s">
        <v>738</v>
      </c>
      <c r="BD1031" s="127" t="s">
        <v>739</v>
      </c>
      <c r="BE1031" s="146" t="s">
        <v>740</v>
      </c>
      <c r="BF1031" s="202"/>
      <c r="BG1031" s="8"/>
      <c r="BH1031" s="7" t="s">
        <v>263</v>
      </c>
      <c r="BI1031" s="7" t="s">
        <v>260</v>
      </c>
      <c r="BM1031" s="7" t="s">
        <v>262</v>
      </c>
      <c r="BN1031" s="202" t="s">
        <v>741</v>
      </c>
      <c r="BO1031" s="149"/>
      <c r="BP1031" s="141"/>
      <c r="BQ1031" s="118"/>
    </row>
    <row r="1032" spans="53:69" ht="15.75">
      <c r="BA1032" s="90" t="str">
        <f t="shared" si="0"/>
        <v>F081</v>
      </c>
      <c r="BB1032" s="150" t="s">
        <v>211</v>
      </c>
      <c r="BC1032" s="137" t="s">
        <v>742</v>
      </c>
      <c r="BD1032" s="127" t="s">
        <v>743</v>
      </c>
      <c r="BE1032" s="128" t="s">
        <v>744</v>
      </c>
      <c r="BF1032" s="202"/>
      <c r="BG1032" s="8"/>
      <c r="BH1032" s="7" t="s">
        <v>267</v>
      </c>
      <c r="BI1032" s="7" t="s">
        <v>264</v>
      </c>
      <c r="BM1032" s="7" t="s">
        <v>266</v>
      </c>
      <c r="BN1032" s="202" t="s">
        <v>745</v>
      </c>
      <c r="BO1032" s="130"/>
      <c r="BP1032" s="141"/>
      <c r="BQ1032" s="111"/>
    </row>
    <row r="1033" spans="53:69">
      <c r="BA1033" s="90" t="str">
        <f t="shared" si="0"/>
        <v>F084</v>
      </c>
      <c r="BB1033" s="150" t="s">
        <v>225</v>
      </c>
      <c r="BC1033" s="137" t="s">
        <v>746</v>
      </c>
      <c r="BD1033" s="151" t="s">
        <v>747</v>
      </c>
      <c r="BE1033" s="104" t="s">
        <v>748</v>
      </c>
      <c r="BF1033" s="202"/>
      <c r="BG1033" s="8"/>
      <c r="BH1033" s="7" t="s">
        <v>272</v>
      </c>
      <c r="BI1033" s="7" t="s">
        <v>268</v>
      </c>
      <c r="BM1033" s="7" t="s">
        <v>271</v>
      </c>
      <c r="BN1033" s="202" t="s">
        <v>749</v>
      </c>
      <c r="BO1033" s="149"/>
      <c r="BP1033" s="141"/>
      <c r="BQ1033" s="124"/>
    </row>
    <row r="1034" spans="53:69">
      <c r="BA1034" s="90" t="str">
        <f t="shared" si="0"/>
        <v>G055</v>
      </c>
      <c r="BB1034" s="3" t="s">
        <v>147</v>
      </c>
      <c r="BH1034" s="7" t="s">
        <v>277</v>
      </c>
      <c r="BI1034" s="7" t="s">
        <v>273</v>
      </c>
      <c r="BM1034" s="7" t="s">
        <v>276</v>
      </c>
      <c r="BN1034" s="202" t="s">
        <v>750</v>
      </c>
      <c r="BO1034" s="149"/>
      <c r="BP1034" s="141"/>
      <c r="BQ1034" s="124"/>
    </row>
    <row r="1035" spans="53:69" ht="30">
      <c r="BA1035" s="90" t="str">
        <f t="shared" si="0"/>
        <v>K052</v>
      </c>
      <c r="BB1035" s="2" t="s">
        <v>132</v>
      </c>
      <c r="BH1035" s="7" t="s">
        <v>281</v>
      </c>
      <c r="BI1035" s="7" t="s">
        <v>278</v>
      </c>
      <c r="BM1035" s="7" t="s">
        <v>280</v>
      </c>
      <c r="BN1035" s="202" t="s">
        <v>751</v>
      </c>
      <c r="BO1035" s="152"/>
      <c r="BP1035" s="141"/>
      <c r="BQ1035" s="102"/>
    </row>
    <row r="1036" spans="53:69">
      <c r="BA1036" s="90" t="s">
        <v>752</v>
      </c>
      <c r="BB1036" s="2" t="s">
        <v>753</v>
      </c>
      <c r="BH1036" s="7" t="s">
        <v>284</v>
      </c>
      <c r="BI1036" s="7" t="s">
        <v>5</v>
      </c>
      <c r="BM1036" s="7" t="s">
        <v>283</v>
      </c>
      <c r="BN1036" s="202" t="s">
        <v>751</v>
      </c>
      <c r="BO1036" s="149"/>
      <c r="BP1036" s="141"/>
      <c r="BQ1036" s="102"/>
    </row>
    <row r="1037" spans="53:69">
      <c r="BA1037" s="90" t="str">
        <f t="shared" ref="BA1037:BA1062" si="1">MID(BB1037,1,4)</f>
        <v>N014</v>
      </c>
      <c r="BB1037" s="153" t="s">
        <v>78</v>
      </c>
      <c r="BH1037" s="7" t="s">
        <v>288</v>
      </c>
      <c r="BM1037" s="7" t="s">
        <v>287</v>
      </c>
      <c r="BN1037" s="202" t="s">
        <v>754</v>
      </c>
      <c r="BO1037" s="131"/>
      <c r="BP1037" s="154"/>
      <c r="BQ1037" s="107"/>
    </row>
    <row r="1038" spans="53:69">
      <c r="BA1038" s="90" t="str">
        <f t="shared" si="1"/>
        <v>O121</v>
      </c>
      <c r="BB1038" s="147" t="s">
        <v>282</v>
      </c>
      <c r="BH1038" s="7" t="s">
        <v>291</v>
      </c>
      <c r="BM1038" s="7" t="s">
        <v>290</v>
      </c>
      <c r="BN1038" s="202" t="s">
        <v>755</v>
      </c>
      <c r="BO1038" s="101"/>
      <c r="BP1038" s="154"/>
      <c r="BQ1038" s="107"/>
    </row>
    <row r="1039" spans="53:69">
      <c r="BA1039" s="90" t="str">
        <f t="shared" si="1"/>
        <v>P106</v>
      </c>
      <c r="BB1039" s="155" t="s">
        <v>270</v>
      </c>
      <c r="BH1039" s="7" t="s">
        <v>293</v>
      </c>
      <c r="BM1039" s="7" t="s">
        <v>292</v>
      </c>
      <c r="BN1039" s="202" t="s">
        <v>756</v>
      </c>
      <c r="BO1039" s="101"/>
      <c r="BP1039" s="156"/>
      <c r="BQ1039" s="14"/>
    </row>
    <row r="1040" spans="53:69">
      <c r="BA1040" s="90" t="str">
        <f t="shared" si="1"/>
        <v>P111</v>
      </c>
      <c r="BB1040" s="147" t="s">
        <v>230</v>
      </c>
      <c r="BH1040" s="7" t="s">
        <v>295</v>
      </c>
      <c r="BM1040" s="7" t="s">
        <v>294</v>
      </c>
      <c r="BN1040" s="202" t="s">
        <v>757</v>
      </c>
      <c r="BO1040" s="130"/>
      <c r="BP1040" s="141"/>
      <c r="BQ1040" s="123"/>
    </row>
    <row r="1041" spans="53:69">
      <c r="BA1041" s="90" t="str">
        <f t="shared" si="1"/>
        <v>P123</v>
      </c>
      <c r="BB1041" s="12" t="s">
        <v>289</v>
      </c>
      <c r="BH1041" s="7" t="s">
        <v>297</v>
      </c>
      <c r="BM1041" s="7" t="s">
        <v>296</v>
      </c>
      <c r="BN1041" s="202" t="s">
        <v>758</v>
      </c>
      <c r="BO1041" s="101"/>
      <c r="BP1041" s="138"/>
      <c r="BQ1041" s="123"/>
    </row>
    <row r="1042" spans="53:69">
      <c r="BA1042" s="90" t="str">
        <f t="shared" si="1"/>
        <v>PA01</v>
      </c>
      <c r="BB1042" s="147" t="s">
        <v>380</v>
      </c>
      <c r="BH1042" s="7" t="s">
        <v>300</v>
      </c>
      <c r="BM1042" s="7" t="s">
        <v>299</v>
      </c>
      <c r="BN1042" s="202" t="s">
        <v>759</v>
      </c>
      <c r="BO1042" s="101"/>
      <c r="BP1042" s="138"/>
      <c r="BQ1042" s="123"/>
    </row>
    <row r="1043" spans="53:69">
      <c r="BA1043" s="90" t="str">
        <f t="shared" si="1"/>
        <v>PA02</v>
      </c>
      <c r="BB1043" s="153" t="s">
        <v>7</v>
      </c>
      <c r="BH1043" s="7" t="s">
        <v>305</v>
      </c>
      <c r="BM1043" s="7" t="s">
        <v>304</v>
      </c>
      <c r="BN1043" s="202" t="s">
        <v>760</v>
      </c>
      <c r="BO1043" s="157"/>
      <c r="BP1043" s="138"/>
      <c r="BQ1043" s="123"/>
    </row>
    <row r="1044" spans="53:69">
      <c r="BA1044" s="90" t="str">
        <f t="shared" si="1"/>
        <v>PA03</v>
      </c>
      <c r="BB1044" s="12" t="s">
        <v>298</v>
      </c>
      <c r="BH1044" s="7" t="s">
        <v>308</v>
      </c>
      <c r="BM1044" s="7" t="s">
        <v>307</v>
      </c>
      <c r="BN1044" s="202" t="s">
        <v>761</v>
      </c>
      <c r="BO1044" s="101"/>
      <c r="BP1044" s="138"/>
      <c r="BQ1044" s="123"/>
    </row>
    <row r="1045" spans="53:69">
      <c r="BA1045" s="90" t="str">
        <f t="shared" si="1"/>
        <v>PA04</v>
      </c>
      <c r="BB1045" s="150" t="s">
        <v>303</v>
      </c>
      <c r="BH1045" s="7" t="s">
        <v>312</v>
      </c>
      <c r="BM1045" s="7" t="s">
        <v>311</v>
      </c>
      <c r="BN1045" s="202" t="s">
        <v>762</v>
      </c>
      <c r="BO1045" s="158"/>
      <c r="BP1045" s="141"/>
      <c r="BQ1045" s="121"/>
    </row>
    <row r="1046" spans="53:69">
      <c r="BA1046" s="90" t="str">
        <f t="shared" si="1"/>
        <v>PA05</v>
      </c>
      <c r="BB1046" s="150" t="s">
        <v>306</v>
      </c>
      <c r="BH1046" s="7" t="s">
        <v>314</v>
      </c>
      <c r="BM1046" s="7" t="s">
        <v>313</v>
      </c>
      <c r="BN1046" s="202" t="s">
        <v>763</v>
      </c>
      <c r="BO1046" s="131"/>
      <c r="BP1046" s="141"/>
      <c r="BQ1046" s="123"/>
    </row>
    <row r="1047" spans="53:69">
      <c r="BA1047" s="90" t="str">
        <f t="shared" si="1"/>
        <v>PA06</v>
      </c>
      <c r="BB1047" s="150" t="s">
        <v>310</v>
      </c>
      <c r="BH1047" s="7" t="s">
        <v>317</v>
      </c>
      <c r="BM1047" s="7" t="s">
        <v>316</v>
      </c>
      <c r="BN1047" s="202" t="s">
        <v>764</v>
      </c>
      <c r="BO1047" s="106"/>
      <c r="BP1047" s="141"/>
      <c r="BQ1047" s="124"/>
    </row>
    <row r="1048" spans="53:69">
      <c r="BA1048" s="90" t="str">
        <f t="shared" si="1"/>
        <v>PA07</v>
      </c>
      <c r="BB1048" s="2" t="s">
        <v>302</v>
      </c>
      <c r="BH1048" s="7" t="s">
        <v>319</v>
      </c>
      <c r="BM1048" s="7" t="s">
        <v>318</v>
      </c>
      <c r="BN1048" s="202" t="s">
        <v>765</v>
      </c>
      <c r="BO1048" s="106"/>
      <c r="BP1048" s="141"/>
      <c r="BQ1048" s="124"/>
    </row>
    <row r="1049" spans="53:69">
      <c r="BA1049" s="90" t="str">
        <f t="shared" si="1"/>
        <v>PA08</v>
      </c>
      <c r="BB1049" s="2" t="s">
        <v>315</v>
      </c>
      <c r="BH1049" s="7" t="s">
        <v>322</v>
      </c>
      <c r="BM1049" s="7" t="s">
        <v>321</v>
      </c>
      <c r="BN1049" s="202" t="s">
        <v>766</v>
      </c>
      <c r="BO1049" s="106"/>
      <c r="BP1049" s="141"/>
      <c r="BQ1049" s="121"/>
    </row>
    <row r="1050" spans="53:69">
      <c r="BA1050" s="90" t="str">
        <f t="shared" si="1"/>
        <v>MA10</v>
      </c>
      <c r="BB1050" s="12" t="s">
        <v>320</v>
      </c>
      <c r="BH1050" s="7" t="s">
        <v>325</v>
      </c>
      <c r="BM1050" s="7" t="s">
        <v>324</v>
      </c>
      <c r="BN1050" s="202" t="s">
        <v>767</v>
      </c>
      <c r="BO1050" s="101"/>
      <c r="BP1050" s="141"/>
      <c r="BQ1050" s="121"/>
    </row>
    <row r="1051" spans="53:69">
      <c r="BA1051" s="90" t="str">
        <f t="shared" si="1"/>
        <v>OA11</v>
      </c>
      <c r="BB1051" s="147" t="s">
        <v>323</v>
      </c>
      <c r="BN1051" s="202" t="s">
        <v>768</v>
      </c>
      <c r="BO1051" s="106"/>
      <c r="BP1051" s="141"/>
      <c r="BQ1051" s="121"/>
    </row>
    <row r="1052" spans="53:69">
      <c r="BA1052" s="90" t="str">
        <f t="shared" si="1"/>
        <v>PA09</v>
      </c>
      <c r="BB1052" s="153" t="s">
        <v>255</v>
      </c>
      <c r="BH1052" s="7" t="s">
        <v>327</v>
      </c>
      <c r="BM1052" s="7" t="s">
        <v>326</v>
      </c>
      <c r="BN1052" s="202" t="s">
        <v>769</v>
      </c>
      <c r="BO1052" s="152"/>
      <c r="BP1052" s="141"/>
      <c r="BQ1052" s="123"/>
    </row>
    <row r="1053" spans="53:69">
      <c r="BA1053" s="90" t="str">
        <f t="shared" si="1"/>
        <v>PA14</v>
      </c>
      <c r="BB1053" s="147" t="s">
        <v>241</v>
      </c>
      <c r="BH1053" s="7" t="s">
        <v>330</v>
      </c>
      <c r="BM1053" s="7" t="s">
        <v>329</v>
      </c>
      <c r="BN1053" s="202" t="s">
        <v>770</v>
      </c>
      <c r="BO1053" s="152"/>
      <c r="BP1053" s="141"/>
      <c r="BQ1053" s="121"/>
    </row>
    <row r="1054" spans="53:69">
      <c r="BA1054" s="90" t="str">
        <f t="shared" si="1"/>
        <v>PA15</v>
      </c>
      <c r="BB1054" s="12" t="s">
        <v>328</v>
      </c>
      <c r="BH1054" s="7" t="s">
        <v>333</v>
      </c>
      <c r="BM1054" s="7" t="s">
        <v>332</v>
      </c>
      <c r="BN1054" s="202" t="s">
        <v>771</v>
      </c>
      <c r="BO1054" s="152"/>
      <c r="BP1054" s="141"/>
      <c r="BQ1054" s="121"/>
    </row>
    <row r="1055" spans="53:69">
      <c r="BA1055" s="90" t="str">
        <f t="shared" si="1"/>
        <v>PA16</v>
      </c>
      <c r="BB1055" s="150" t="s">
        <v>331</v>
      </c>
      <c r="BH1055" s="7" t="s">
        <v>335</v>
      </c>
      <c r="BM1055" s="7" t="s">
        <v>334</v>
      </c>
      <c r="BN1055" s="202" t="s">
        <v>772</v>
      </c>
      <c r="BO1055" s="131"/>
      <c r="BP1055" s="141"/>
      <c r="BQ1055" s="121"/>
    </row>
    <row r="1056" spans="53:69">
      <c r="BA1056" s="90" t="str">
        <f t="shared" si="1"/>
        <v>PA17</v>
      </c>
      <c r="BB1056" s="2" t="s">
        <v>275</v>
      </c>
      <c r="BH1056" s="7" t="s">
        <v>339</v>
      </c>
      <c r="BM1056" s="7" t="s">
        <v>338</v>
      </c>
      <c r="BN1056" s="202" t="s">
        <v>773</v>
      </c>
      <c r="BO1056" s="152"/>
      <c r="BP1056" s="141"/>
      <c r="BQ1056" s="121"/>
    </row>
    <row r="1057" spans="53:69">
      <c r="BA1057" s="90" t="str">
        <f t="shared" si="1"/>
        <v>PA18</v>
      </c>
      <c r="BB1057" s="150" t="s">
        <v>337</v>
      </c>
      <c r="BH1057" s="7" t="s">
        <v>17</v>
      </c>
      <c r="BM1057" s="7" t="s">
        <v>340</v>
      </c>
      <c r="BN1057" s="202" t="s">
        <v>774</v>
      </c>
      <c r="BO1057" s="152"/>
      <c r="BP1057" s="141"/>
      <c r="BQ1057" s="122"/>
    </row>
    <row r="1058" spans="53:69">
      <c r="BA1058" s="90" t="str">
        <f t="shared" si="1"/>
        <v>PA19</v>
      </c>
      <c r="BB1058" s="2" t="s">
        <v>336</v>
      </c>
      <c r="BH1058" s="7" t="s">
        <v>343</v>
      </c>
      <c r="BM1058" s="7" t="s">
        <v>342</v>
      </c>
      <c r="BN1058" s="202" t="s">
        <v>775</v>
      </c>
      <c r="BO1058" s="152"/>
      <c r="BP1058" s="141"/>
      <c r="BQ1058" s="122"/>
    </row>
    <row r="1059" spans="53:69">
      <c r="BA1059" s="90" t="str">
        <f t="shared" si="1"/>
        <v>PA21</v>
      </c>
      <c r="BB1059" s="155" t="s">
        <v>341</v>
      </c>
      <c r="BH1059" s="7" t="s">
        <v>346</v>
      </c>
      <c r="BM1059" s="7" t="s">
        <v>345</v>
      </c>
      <c r="BN1059" s="202" t="s">
        <v>776</v>
      </c>
      <c r="BO1059" s="149"/>
      <c r="BP1059" s="141"/>
      <c r="BQ1059" s="123"/>
    </row>
    <row r="1060" spans="53:69">
      <c r="BA1060" s="90" t="str">
        <f t="shared" si="1"/>
        <v>PA22</v>
      </c>
      <c r="BB1060" s="150" t="s">
        <v>344</v>
      </c>
      <c r="BH1060" s="7" t="s">
        <v>349</v>
      </c>
      <c r="BM1060" s="7" t="s">
        <v>348</v>
      </c>
      <c r="BN1060" s="202" t="s">
        <v>777</v>
      </c>
      <c r="BO1060" s="149"/>
      <c r="BP1060" s="141"/>
      <c r="BQ1060" s="122"/>
    </row>
    <row r="1061" spans="53:69">
      <c r="BA1061" s="90" t="str">
        <f t="shared" si="1"/>
        <v>PA23</v>
      </c>
      <c r="BB1061" s="155" t="s">
        <v>347</v>
      </c>
      <c r="BC1061" s="159" t="s">
        <v>624</v>
      </c>
      <c r="BD1061" s="99" t="s">
        <v>625</v>
      </c>
      <c r="BH1061" s="7" t="s">
        <v>351</v>
      </c>
      <c r="BM1061" s="7" t="s">
        <v>350</v>
      </c>
      <c r="BN1061" s="202" t="s">
        <v>778</v>
      </c>
      <c r="BO1061" s="152"/>
      <c r="BP1061" s="141"/>
      <c r="BQ1061" s="122"/>
    </row>
    <row r="1062" spans="53:69">
      <c r="BA1062" s="90" t="str">
        <f t="shared" si="1"/>
        <v>PA25</v>
      </c>
      <c r="BB1062" s="202" t="s">
        <v>779</v>
      </c>
      <c r="BC1062" s="200" t="s">
        <v>630</v>
      </c>
      <c r="BD1062" s="201" t="s">
        <v>780</v>
      </c>
      <c r="BH1062" s="7" t="s">
        <v>353</v>
      </c>
      <c r="BM1062" s="7" t="s">
        <v>352</v>
      </c>
      <c r="BN1062" s="202" t="s">
        <v>781</v>
      </c>
      <c r="BO1062" s="152"/>
      <c r="BP1062" s="141"/>
      <c r="BQ1062" s="122"/>
    </row>
    <row r="1063" spans="53:69">
      <c r="BC1063" s="200" t="s">
        <v>639</v>
      </c>
      <c r="BD1063" s="201" t="s">
        <v>782</v>
      </c>
      <c r="BM1063" s="7" t="s">
        <v>354</v>
      </c>
      <c r="BN1063" s="202" t="s">
        <v>783</v>
      </c>
      <c r="BO1063" s="131"/>
      <c r="BP1063" s="141"/>
      <c r="BQ1063" s="122"/>
    </row>
    <row r="1064" spans="53:69">
      <c r="BC1064" s="200" t="s">
        <v>653</v>
      </c>
      <c r="BD1064" s="203" t="s">
        <v>784</v>
      </c>
      <c r="BN1064" s="202" t="s">
        <v>785</v>
      </c>
      <c r="BO1064" s="152"/>
      <c r="BP1064" s="141"/>
      <c r="BQ1064" s="102"/>
    </row>
    <row r="1065" spans="53:69">
      <c r="BC1065" s="200" t="s">
        <v>680</v>
      </c>
      <c r="BD1065" s="127" t="s">
        <v>199</v>
      </c>
      <c r="BM1065" s="7" t="s">
        <v>355</v>
      </c>
      <c r="BN1065" s="202" t="s">
        <v>786</v>
      </c>
      <c r="BO1065" s="106"/>
      <c r="BP1065" s="141"/>
      <c r="BQ1065" s="102"/>
    </row>
    <row r="1066" spans="53:69">
      <c r="BC1066" s="200" t="s">
        <v>560</v>
      </c>
      <c r="BD1066" s="127" t="s">
        <v>561</v>
      </c>
      <c r="BM1066" s="7" t="s">
        <v>356</v>
      </c>
      <c r="BN1066" s="202" t="s">
        <v>787</v>
      </c>
      <c r="BO1066" s="152"/>
      <c r="BP1066" s="141"/>
      <c r="BQ1066" s="123"/>
    </row>
    <row r="1067" spans="53:69">
      <c r="BC1067" s="200" t="s">
        <v>685</v>
      </c>
      <c r="BD1067" s="127" t="s">
        <v>210</v>
      </c>
      <c r="BM1067" s="7" t="s">
        <v>357</v>
      </c>
      <c r="BN1067" s="202" t="s">
        <v>788</v>
      </c>
      <c r="BO1067" s="131"/>
      <c r="BP1067" s="141"/>
      <c r="BQ1067" s="123"/>
    </row>
    <row r="1068" spans="53:69">
      <c r="BC1068" s="200" t="s">
        <v>687</v>
      </c>
      <c r="BD1068" s="127" t="s">
        <v>82</v>
      </c>
      <c r="BM1068" s="7" t="s">
        <v>359</v>
      </c>
      <c r="BN1068" s="202" t="s">
        <v>789</v>
      </c>
      <c r="BO1068" s="106"/>
      <c r="BP1068" s="141"/>
      <c r="BQ1068" s="123"/>
    </row>
    <row r="1069" spans="53:69">
      <c r="BC1069" s="200" t="s">
        <v>689</v>
      </c>
      <c r="BD1069" s="127" t="s">
        <v>220</v>
      </c>
      <c r="BM1069" s="7" t="s">
        <v>360</v>
      </c>
      <c r="BN1069" s="202" t="s">
        <v>790</v>
      </c>
      <c r="BO1069" s="106"/>
      <c r="BP1069" s="141"/>
      <c r="BQ1069" s="123"/>
    </row>
    <row r="1070" spans="53:69">
      <c r="BC1070" s="200" t="s">
        <v>692</v>
      </c>
      <c r="BD1070" s="127" t="s">
        <v>219</v>
      </c>
      <c r="BM1070" s="7" t="s">
        <v>361</v>
      </c>
      <c r="BN1070" s="202" t="s">
        <v>791</v>
      </c>
      <c r="BO1070" s="139"/>
      <c r="BP1070" s="141"/>
      <c r="BQ1070" s="102"/>
    </row>
    <row r="1071" spans="53:69">
      <c r="BC1071" s="163" t="s">
        <v>695</v>
      </c>
      <c r="BD1071" s="127" t="s">
        <v>229</v>
      </c>
      <c r="BM1071" s="7" t="s">
        <v>362</v>
      </c>
      <c r="BN1071" s="202" t="s">
        <v>792</v>
      </c>
      <c r="BO1071" s="106"/>
      <c r="BP1071" s="141"/>
      <c r="BQ1071" s="121"/>
    </row>
    <row r="1072" spans="53:69">
      <c r="BC1072" s="163" t="s">
        <v>697</v>
      </c>
      <c r="BD1072" s="127" t="s">
        <v>235</v>
      </c>
      <c r="BM1072" s="7" t="s">
        <v>363</v>
      </c>
      <c r="BN1072" s="202" t="s">
        <v>793</v>
      </c>
      <c r="BO1072" s="106"/>
      <c r="BP1072" s="141"/>
      <c r="BQ1072" s="121"/>
    </row>
    <row r="1073" spans="55:69">
      <c r="BC1073" s="163" t="s">
        <v>699</v>
      </c>
      <c r="BD1073" s="127" t="s">
        <v>794</v>
      </c>
      <c r="BM1073" s="7" t="s">
        <v>364</v>
      </c>
      <c r="BN1073" s="202" t="s">
        <v>795</v>
      </c>
      <c r="BO1073" s="106"/>
      <c r="BP1073" s="141"/>
      <c r="BQ1073" s="121"/>
    </row>
    <row r="1074" spans="55:69">
      <c r="BC1074" s="163" t="s">
        <v>702</v>
      </c>
      <c r="BD1074" s="127" t="s">
        <v>246</v>
      </c>
      <c r="BM1074" s="7" t="s">
        <v>365</v>
      </c>
      <c r="BN1074" s="202" t="s">
        <v>795</v>
      </c>
      <c r="BO1074" s="106"/>
      <c r="BP1074" s="141"/>
      <c r="BQ1074" s="102"/>
    </row>
    <row r="1075" spans="55:69">
      <c r="BC1075" s="163" t="s">
        <v>704</v>
      </c>
      <c r="BD1075" s="127" t="s">
        <v>250</v>
      </c>
      <c r="BM1075" s="7" t="s">
        <v>367</v>
      </c>
      <c r="BN1075" s="202" t="s">
        <v>796</v>
      </c>
      <c r="BO1075" s="106"/>
      <c r="BP1075" s="141"/>
      <c r="BQ1075" s="121"/>
    </row>
    <row r="1076" spans="55:69">
      <c r="BC1076" s="163" t="s">
        <v>706</v>
      </c>
      <c r="BD1076" s="127" t="s">
        <v>797</v>
      </c>
      <c r="BM1076" s="7" t="s">
        <v>368</v>
      </c>
      <c r="BN1076" s="202" t="s">
        <v>798</v>
      </c>
      <c r="BO1076" s="106"/>
      <c r="BP1076" s="141"/>
      <c r="BQ1076" s="102"/>
    </row>
    <row r="1077" spans="55:69">
      <c r="BC1077" s="163" t="s">
        <v>710</v>
      </c>
      <c r="BD1077" s="127" t="s">
        <v>256</v>
      </c>
      <c r="BM1077" s="7" t="s">
        <v>369</v>
      </c>
      <c r="BN1077" s="202" t="s">
        <v>799</v>
      </c>
      <c r="BO1077" s="106"/>
      <c r="BP1077" s="141"/>
      <c r="BQ1077" s="102"/>
    </row>
    <row r="1078" spans="55:69">
      <c r="BC1078" s="163" t="s">
        <v>712</v>
      </c>
      <c r="BD1078" s="127" t="s">
        <v>261</v>
      </c>
      <c r="BM1078" s="7" t="s">
        <v>370</v>
      </c>
      <c r="BN1078" s="202" t="s">
        <v>800</v>
      </c>
      <c r="BO1078" s="106"/>
      <c r="BP1078" s="141"/>
      <c r="BQ1078" s="102"/>
    </row>
    <row r="1079" spans="55:69">
      <c r="BC1079" s="137" t="s">
        <v>714</v>
      </c>
      <c r="BD1079" s="127" t="s">
        <v>254</v>
      </c>
      <c r="BM1079" s="7" t="s">
        <v>371</v>
      </c>
      <c r="BN1079" s="202" t="s">
        <v>801</v>
      </c>
      <c r="BO1079" s="131"/>
      <c r="BP1079" s="141"/>
      <c r="BQ1079" s="102"/>
    </row>
    <row r="1080" spans="55:69">
      <c r="BC1080" s="137" t="s">
        <v>717</v>
      </c>
      <c r="BD1080" s="127" t="s">
        <v>269</v>
      </c>
      <c r="BM1080" s="7" t="s">
        <v>372</v>
      </c>
      <c r="BN1080" s="202" t="s">
        <v>802</v>
      </c>
      <c r="BO1080" s="131"/>
      <c r="BP1080" s="154"/>
      <c r="BQ1080" s="123"/>
    </row>
    <row r="1081" spans="55:69">
      <c r="BC1081" s="137" t="s">
        <v>719</v>
      </c>
      <c r="BD1081" s="127" t="s">
        <v>274</v>
      </c>
      <c r="BM1081" s="7" t="s">
        <v>373</v>
      </c>
      <c r="BN1081" s="202" t="s">
        <v>803</v>
      </c>
      <c r="BO1081" s="131"/>
      <c r="BP1081" s="141"/>
      <c r="BQ1081" s="123"/>
    </row>
    <row r="1082" spans="55:69">
      <c r="BC1082" s="137" t="s">
        <v>721</v>
      </c>
      <c r="BD1082" s="127" t="s">
        <v>279</v>
      </c>
      <c r="BM1082" s="7" t="s">
        <v>374</v>
      </c>
      <c r="BN1082" s="202" t="s">
        <v>804</v>
      </c>
      <c r="BO1082" s="152"/>
      <c r="BP1082" s="154"/>
      <c r="BQ1082" s="123"/>
    </row>
    <row r="1083" spans="55:69">
      <c r="BC1083" s="137" t="s">
        <v>724</v>
      </c>
      <c r="BD1083" s="127" t="s">
        <v>805</v>
      </c>
      <c r="BM1083" s="7" t="s">
        <v>375</v>
      </c>
      <c r="BN1083" s="202" t="s">
        <v>806</v>
      </c>
      <c r="BO1083" s="152"/>
      <c r="BP1083" s="138"/>
      <c r="BQ1083" s="102"/>
    </row>
    <row r="1084" spans="55:69">
      <c r="BC1084" s="137" t="s">
        <v>726</v>
      </c>
      <c r="BD1084" s="127" t="s">
        <v>285</v>
      </c>
      <c r="BM1084" s="7" t="s">
        <v>376</v>
      </c>
      <c r="BN1084" s="202" t="s">
        <v>807</v>
      </c>
      <c r="BO1084" s="130"/>
      <c r="BP1084" s="138"/>
      <c r="BQ1084" s="124"/>
    </row>
    <row r="1085" spans="55:69">
      <c r="BC1085" s="137" t="s">
        <v>729</v>
      </c>
      <c r="BD1085" s="127" t="s">
        <v>808</v>
      </c>
      <c r="BE1085" s="164" t="s">
        <v>57</v>
      </c>
      <c r="BM1085" s="7" t="s">
        <v>377</v>
      </c>
      <c r="BN1085" s="202" t="s">
        <v>809</v>
      </c>
      <c r="BO1085" s="152"/>
      <c r="BP1085" s="138"/>
      <c r="BQ1085" s="124"/>
    </row>
    <row r="1086" spans="55:69">
      <c r="BC1086" s="137" t="s">
        <v>733</v>
      </c>
      <c r="BD1086" s="127" t="s">
        <v>810</v>
      </c>
      <c r="BE1086" s="164" t="s">
        <v>110</v>
      </c>
      <c r="BM1086" s="7" t="s">
        <v>378</v>
      </c>
      <c r="BN1086" s="202" t="s">
        <v>811</v>
      </c>
      <c r="BO1086" s="149"/>
      <c r="BP1086" s="8"/>
    </row>
    <row r="1087" spans="55:69">
      <c r="BC1087" s="137" t="s">
        <v>738</v>
      </c>
      <c r="BD1087" s="127" t="s">
        <v>812</v>
      </c>
      <c r="BE1087" s="164" t="s">
        <v>57</v>
      </c>
      <c r="BM1087" s="7" t="s">
        <v>379</v>
      </c>
      <c r="BN1087" s="202" t="s">
        <v>813</v>
      </c>
      <c r="BO1087" s="152"/>
      <c r="BP1087" s="8"/>
    </row>
    <row r="1088" spans="55:69">
      <c r="BC1088" s="137" t="s">
        <v>742</v>
      </c>
      <c r="BD1088" s="127" t="s">
        <v>814</v>
      </c>
      <c r="BE1088" s="164" t="s">
        <v>57</v>
      </c>
      <c r="BM1088" s="7" t="s">
        <v>381</v>
      </c>
      <c r="BN1088" s="202" t="s">
        <v>815</v>
      </c>
      <c r="BO1088" s="152"/>
      <c r="BP1088" s="8"/>
    </row>
    <row r="1089" spans="55:68">
      <c r="BC1089" s="137" t="s">
        <v>746</v>
      </c>
      <c r="BD1089" s="151" t="s">
        <v>816</v>
      </c>
      <c r="BE1089" s="151" t="s">
        <v>747</v>
      </c>
      <c r="BM1089" s="7" t="s">
        <v>382</v>
      </c>
      <c r="BN1089" s="202" t="s">
        <v>817</v>
      </c>
      <c r="BO1089" s="130"/>
      <c r="BP1089" s="8"/>
    </row>
    <row r="1090" spans="55:68" ht="15.75" thickBot="1">
      <c r="BM1090" s="7" t="s">
        <v>383</v>
      </c>
      <c r="BN1090" s="202" t="s">
        <v>818</v>
      </c>
      <c r="BO1090" s="152"/>
      <c r="BP1090" s="8"/>
    </row>
    <row r="1091" spans="55:68">
      <c r="BC1091" s="554" t="s">
        <v>625</v>
      </c>
      <c r="BD1091" s="555"/>
      <c r="BE1091" s="98" t="s">
        <v>819</v>
      </c>
      <c r="BM1091" s="7" t="s">
        <v>384</v>
      </c>
      <c r="BN1091" s="202" t="s">
        <v>820</v>
      </c>
      <c r="BO1091" s="152"/>
      <c r="BP1091" s="8"/>
    </row>
    <row r="1092" spans="55:68">
      <c r="BC1092" s="200" t="s">
        <v>821</v>
      </c>
      <c r="BD1092" s="201" t="s">
        <v>822</v>
      </c>
      <c r="BE1092" s="104" t="s">
        <v>632</v>
      </c>
      <c r="BM1092" s="7" t="s">
        <v>385</v>
      </c>
      <c r="BN1092" s="202" t="s">
        <v>823</v>
      </c>
      <c r="BO1092" s="130"/>
      <c r="BP1092" s="8"/>
    </row>
    <row r="1093" spans="55:68">
      <c r="BC1093" s="200" t="s">
        <v>821</v>
      </c>
      <c r="BD1093" s="201" t="s">
        <v>822</v>
      </c>
      <c r="BE1093" s="104" t="s">
        <v>635</v>
      </c>
      <c r="BM1093" s="7" t="s">
        <v>386</v>
      </c>
      <c r="BN1093" s="202" t="s">
        <v>824</v>
      </c>
      <c r="BO1093" s="130"/>
      <c r="BP1093" s="8"/>
    </row>
    <row r="1094" spans="55:68">
      <c r="BC1094" s="200" t="s">
        <v>825</v>
      </c>
      <c r="BD1094" s="201" t="s">
        <v>640</v>
      </c>
      <c r="BE1094" s="109" t="s">
        <v>641</v>
      </c>
      <c r="BM1094" s="7" t="s">
        <v>387</v>
      </c>
      <c r="BN1094" s="202" t="s">
        <v>826</v>
      </c>
      <c r="BO1094" s="101"/>
      <c r="BP1094" s="8"/>
    </row>
    <row r="1095" spans="55:68" ht="15.75">
      <c r="BC1095" s="200" t="s">
        <v>825</v>
      </c>
      <c r="BD1095" s="201" t="s">
        <v>640</v>
      </c>
      <c r="BE1095" s="110" t="s">
        <v>644</v>
      </c>
      <c r="BM1095" s="7" t="s">
        <v>388</v>
      </c>
      <c r="BN1095" s="202" t="s">
        <v>827</v>
      </c>
      <c r="BO1095" s="101"/>
      <c r="BP1095" s="8"/>
    </row>
    <row r="1096" spans="55:68" ht="15.75">
      <c r="BC1096" s="200" t="s">
        <v>825</v>
      </c>
      <c r="BD1096" s="201" t="s">
        <v>640</v>
      </c>
      <c r="BE1096" s="110" t="s">
        <v>647</v>
      </c>
      <c r="BM1096" s="7" t="s">
        <v>389</v>
      </c>
      <c r="BN1096" s="202" t="s">
        <v>828</v>
      </c>
      <c r="BO1096" s="101"/>
      <c r="BP1096" s="8"/>
    </row>
    <row r="1097" spans="55:68" ht="15.75">
      <c r="BC1097" s="200" t="s">
        <v>825</v>
      </c>
      <c r="BD1097" s="201" t="s">
        <v>640</v>
      </c>
      <c r="BE1097" s="112" t="s">
        <v>650</v>
      </c>
      <c r="BM1097" s="7" t="s">
        <v>390</v>
      </c>
      <c r="BN1097" s="202" t="s">
        <v>829</v>
      </c>
      <c r="BO1097" s="101"/>
      <c r="BP1097" s="8"/>
    </row>
    <row r="1098" spans="55:68">
      <c r="BC1098" s="200" t="s">
        <v>830</v>
      </c>
      <c r="BD1098" s="203" t="s">
        <v>831</v>
      </c>
      <c r="BE1098" s="114" t="s">
        <v>655</v>
      </c>
      <c r="BM1098" s="7" t="s">
        <v>391</v>
      </c>
      <c r="BN1098" s="202" t="s">
        <v>832</v>
      </c>
      <c r="BO1098" s="165"/>
      <c r="BP1098" s="8"/>
    </row>
    <row r="1099" spans="55:68">
      <c r="BC1099" s="200" t="s">
        <v>830</v>
      </c>
      <c r="BD1099" s="203" t="s">
        <v>831</v>
      </c>
      <c r="BE1099" s="114" t="s">
        <v>658</v>
      </c>
      <c r="BM1099" s="7" t="s">
        <v>393</v>
      </c>
      <c r="BN1099" s="202" t="s">
        <v>833</v>
      </c>
      <c r="BO1099" s="165"/>
      <c r="BP1099" s="8"/>
    </row>
    <row r="1100" spans="55:68" ht="15.75">
      <c r="BC1100" s="200" t="s">
        <v>830</v>
      </c>
      <c r="BD1100" s="203" t="s">
        <v>831</v>
      </c>
      <c r="BE1100" s="116" t="s">
        <v>662</v>
      </c>
      <c r="BM1100" s="7" t="s">
        <v>395</v>
      </c>
      <c r="BN1100" s="202" t="s">
        <v>834</v>
      </c>
      <c r="BO1100" s="165"/>
      <c r="BP1100" s="8"/>
    </row>
    <row r="1101" spans="55:68" ht="15.75">
      <c r="BC1101" s="200" t="s">
        <v>830</v>
      </c>
      <c r="BD1101" s="203" t="s">
        <v>831</v>
      </c>
      <c r="BE1101" s="112" t="s">
        <v>664</v>
      </c>
      <c r="BM1101" s="7" t="s">
        <v>397</v>
      </c>
      <c r="BN1101" s="202" t="s">
        <v>835</v>
      </c>
      <c r="BO1101" s="165"/>
      <c r="BP1101" s="8"/>
    </row>
    <row r="1102" spans="55:68" ht="15.75">
      <c r="BC1102" s="200" t="s">
        <v>830</v>
      </c>
      <c r="BD1102" s="203" t="s">
        <v>831</v>
      </c>
      <c r="BE1102" s="112" t="s">
        <v>667</v>
      </c>
      <c r="BM1102" s="7" t="s">
        <v>399</v>
      </c>
      <c r="BN1102" s="202" t="s">
        <v>836</v>
      </c>
      <c r="BO1102" s="165"/>
      <c r="BP1102" s="8"/>
    </row>
    <row r="1103" spans="55:68" ht="15.75">
      <c r="BC1103" s="200" t="s">
        <v>830</v>
      </c>
      <c r="BD1103" s="203" t="s">
        <v>831</v>
      </c>
      <c r="BE1103" s="112" t="s">
        <v>670</v>
      </c>
      <c r="BM1103" s="7" t="s">
        <v>400</v>
      </c>
      <c r="BN1103" s="202" t="s">
        <v>837</v>
      </c>
      <c r="BO1103" s="165"/>
      <c r="BP1103" s="8"/>
    </row>
    <row r="1104" spans="55:68" ht="31.5">
      <c r="BC1104" s="200" t="s">
        <v>830</v>
      </c>
      <c r="BD1104" s="203" t="s">
        <v>831</v>
      </c>
      <c r="BE1104" s="112" t="s">
        <v>673</v>
      </c>
      <c r="BM1104" s="7" t="s">
        <v>401</v>
      </c>
      <c r="BN1104" s="202" t="s">
        <v>838</v>
      </c>
      <c r="BO1104" s="165"/>
      <c r="BP1104" s="8"/>
    </row>
    <row r="1105" spans="55:68" ht="15.75">
      <c r="BC1105" s="200" t="s">
        <v>830</v>
      </c>
      <c r="BD1105" s="203" t="s">
        <v>831</v>
      </c>
      <c r="BE1105" s="112" t="s">
        <v>676</v>
      </c>
      <c r="BM1105" s="7" t="s">
        <v>402</v>
      </c>
      <c r="BN1105" s="202" t="s">
        <v>839</v>
      </c>
      <c r="BO1105" s="165"/>
      <c r="BP1105" s="8"/>
    </row>
    <row r="1106" spans="55:68" ht="31.5">
      <c r="BC1106" s="200" t="s">
        <v>830</v>
      </c>
      <c r="BD1106" s="203" t="s">
        <v>831</v>
      </c>
      <c r="BE1106" s="112" t="s">
        <v>678</v>
      </c>
      <c r="BM1106" s="7" t="s">
        <v>403</v>
      </c>
      <c r="BN1106" s="202" t="s">
        <v>840</v>
      </c>
      <c r="BO1106" s="101"/>
      <c r="BP1106" s="8"/>
    </row>
    <row r="1107" spans="55:68">
      <c r="BC1107" s="200" t="s">
        <v>841</v>
      </c>
      <c r="BD1107" s="127" t="s">
        <v>627</v>
      </c>
      <c r="BE1107" s="127" t="s">
        <v>627</v>
      </c>
      <c r="BM1107" s="7" t="s">
        <v>5</v>
      </c>
      <c r="BN1107" s="202" t="s">
        <v>842</v>
      </c>
      <c r="BO1107" s="152"/>
      <c r="BP1107" s="8"/>
    </row>
    <row r="1108" spans="55:68" ht="15.75">
      <c r="BC1108" s="200" t="s">
        <v>843</v>
      </c>
      <c r="BD1108" s="127" t="s">
        <v>561</v>
      </c>
      <c r="BE1108" s="166" t="s">
        <v>563</v>
      </c>
      <c r="BN1108" s="202" t="s">
        <v>844</v>
      </c>
      <c r="BO1108" s="167"/>
      <c r="BP1108" s="8"/>
    </row>
    <row r="1109" spans="55:68" ht="15.75">
      <c r="BC1109" s="200" t="s">
        <v>845</v>
      </c>
      <c r="BD1109" s="127" t="s">
        <v>210</v>
      </c>
      <c r="BE1109" s="166" t="s">
        <v>57</v>
      </c>
      <c r="BN1109" s="202" t="s">
        <v>846</v>
      </c>
      <c r="BO1109" s="168"/>
      <c r="BP1109" s="8"/>
    </row>
    <row r="1110" spans="55:68" ht="15.75">
      <c r="BC1110" s="200" t="s">
        <v>847</v>
      </c>
      <c r="BD1110" s="127" t="s">
        <v>82</v>
      </c>
      <c r="BE1110" s="166" t="s">
        <v>68</v>
      </c>
      <c r="BN1110" s="202" t="s">
        <v>848</v>
      </c>
      <c r="BO1110" s="169"/>
      <c r="BP1110" s="8"/>
    </row>
    <row r="1111" spans="55:68" ht="15.75">
      <c r="BC1111" s="200" t="s">
        <v>849</v>
      </c>
      <c r="BD1111" s="127" t="s">
        <v>220</v>
      </c>
      <c r="BE1111" s="166" t="s">
        <v>77</v>
      </c>
      <c r="BN1111" s="202" t="s">
        <v>850</v>
      </c>
      <c r="BO1111" s="169"/>
      <c r="BP1111" s="8"/>
    </row>
    <row r="1112" spans="55:68" ht="15.75">
      <c r="BC1112" s="200" t="s">
        <v>851</v>
      </c>
      <c r="BD1112" s="127" t="s">
        <v>693</v>
      </c>
      <c r="BE1112" s="166" t="s">
        <v>85</v>
      </c>
      <c r="BN1112" s="202" t="s">
        <v>852</v>
      </c>
      <c r="BO1112" s="168"/>
      <c r="BP1112" s="8"/>
    </row>
    <row r="1113" spans="55:68" ht="15.75">
      <c r="BC1113" s="163">
        <v>10</v>
      </c>
      <c r="BD1113" s="127" t="s">
        <v>229</v>
      </c>
      <c r="BE1113" s="166" t="s">
        <v>93</v>
      </c>
      <c r="BN1113" s="202" t="s">
        <v>853</v>
      </c>
      <c r="BO1113" s="105"/>
      <c r="BP1113" s="8"/>
    </row>
    <row r="1114" spans="55:68" ht="15.75">
      <c r="BC1114" s="163">
        <v>10</v>
      </c>
      <c r="BD1114" s="127" t="s">
        <v>229</v>
      </c>
      <c r="BE1114" s="166" t="s">
        <v>854</v>
      </c>
      <c r="BN1114" s="202" t="s">
        <v>855</v>
      </c>
      <c r="BO1114" s="169"/>
      <c r="BP1114" s="8"/>
    </row>
    <row r="1115" spans="55:68" ht="15.75">
      <c r="BC1115" s="163">
        <v>11</v>
      </c>
      <c r="BD1115" s="127" t="s">
        <v>235</v>
      </c>
      <c r="BE1115" s="166" t="s">
        <v>100</v>
      </c>
      <c r="BN1115" s="202" t="s">
        <v>856</v>
      </c>
      <c r="BO1115" s="105"/>
      <c r="BP1115" s="8"/>
    </row>
    <row r="1116" spans="55:68" ht="15.75">
      <c r="BC1116" s="163">
        <v>11</v>
      </c>
      <c r="BD1116" s="127" t="s">
        <v>235</v>
      </c>
      <c r="BE1116" s="166" t="s">
        <v>857</v>
      </c>
      <c r="BN1116" s="202" t="s">
        <v>858</v>
      </c>
      <c r="BO1116" s="105"/>
      <c r="BP1116" s="8"/>
    </row>
    <row r="1117" spans="55:68" ht="15.75">
      <c r="BC1117" s="163">
        <v>12</v>
      </c>
      <c r="BD1117" s="127" t="s">
        <v>859</v>
      </c>
      <c r="BE1117" s="166" t="s">
        <v>659</v>
      </c>
      <c r="BN1117" s="202" t="s">
        <v>860</v>
      </c>
      <c r="BO1117" s="101"/>
      <c r="BP1117" s="8"/>
    </row>
    <row r="1118" spans="55:68" ht="15.75">
      <c r="BC1118" s="163">
        <v>12</v>
      </c>
      <c r="BD1118" s="127" t="s">
        <v>859</v>
      </c>
      <c r="BE1118" s="166" t="s">
        <v>563</v>
      </c>
      <c r="BN1118" s="202" t="s">
        <v>861</v>
      </c>
      <c r="BO1118" s="130"/>
      <c r="BP1118" s="8"/>
    </row>
    <row r="1119" spans="55:68" ht="15.75">
      <c r="BC1119" s="163">
        <v>12</v>
      </c>
      <c r="BD1119" s="127" t="s">
        <v>859</v>
      </c>
      <c r="BE1119" s="166" t="s">
        <v>862</v>
      </c>
      <c r="BN1119" s="202" t="s">
        <v>863</v>
      </c>
      <c r="BO1119" s="130"/>
      <c r="BP1119" s="8"/>
    </row>
    <row r="1120" spans="55:68">
      <c r="BC1120" s="163">
        <v>13</v>
      </c>
      <c r="BD1120" s="127" t="s">
        <v>246</v>
      </c>
      <c r="BE1120" s="127" t="s">
        <v>110</v>
      </c>
      <c r="BN1120" s="202" t="s">
        <v>864</v>
      </c>
      <c r="BO1120" s="130"/>
      <c r="BP1120" s="8"/>
    </row>
    <row r="1121" spans="55:68">
      <c r="BC1121" s="163">
        <v>14</v>
      </c>
      <c r="BD1121" s="127" t="s">
        <v>250</v>
      </c>
      <c r="BE1121" s="127" t="s">
        <v>115</v>
      </c>
      <c r="BN1121" s="202" t="s">
        <v>865</v>
      </c>
      <c r="BO1121" s="130"/>
      <c r="BP1121" s="8"/>
    </row>
    <row r="1122" spans="55:68">
      <c r="BC1122" s="163">
        <v>15</v>
      </c>
      <c r="BD1122" s="127" t="s">
        <v>707</v>
      </c>
      <c r="BE1122" s="127" t="s">
        <v>120</v>
      </c>
      <c r="BN1122" s="202" t="s">
        <v>866</v>
      </c>
      <c r="BO1122" s="130"/>
      <c r="BP1122" s="8"/>
    </row>
    <row r="1123" spans="55:68">
      <c r="BC1123" s="163">
        <v>16</v>
      </c>
      <c r="BD1123" s="127" t="s">
        <v>125</v>
      </c>
      <c r="BE1123" s="127" t="s">
        <v>125</v>
      </c>
      <c r="BN1123" s="202" t="s">
        <v>867</v>
      </c>
      <c r="BO1123" s="130"/>
      <c r="BP1123" s="8"/>
    </row>
    <row r="1124" spans="55:68">
      <c r="BC1124" s="163">
        <v>17</v>
      </c>
      <c r="BD1124" s="127" t="s">
        <v>261</v>
      </c>
      <c r="BE1124" s="170" t="s">
        <v>131</v>
      </c>
      <c r="BN1124" s="202" t="s">
        <v>868</v>
      </c>
      <c r="BO1124" s="106"/>
      <c r="BP1124" s="8"/>
    </row>
    <row r="1125" spans="55:68">
      <c r="BC1125" s="163">
        <v>18</v>
      </c>
      <c r="BD1125" s="127" t="s">
        <v>715</v>
      </c>
      <c r="BE1125" s="170" t="s">
        <v>409</v>
      </c>
      <c r="BN1125" s="202" t="s">
        <v>869</v>
      </c>
      <c r="BO1125" s="106"/>
      <c r="BP1125" s="8"/>
    </row>
    <row r="1126" spans="55:68">
      <c r="BC1126" s="163">
        <v>19</v>
      </c>
      <c r="BD1126" s="127" t="s">
        <v>269</v>
      </c>
      <c r="BE1126" s="127" t="s">
        <v>141</v>
      </c>
      <c r="BN1126" s="202" t="s">
        <v>870</v>
      </c>
      <c r="BO1126" s="106"/>
      <c r="BP1126" s="8"/>
    </row>
    <row r="1127" spans="55:68">
      <c r="BC1127" s="163">
        <v>20</v>
      </c>
      <c r="BD1127" s="127" t="s">
        <v>274</v>
      </c>
      <c r="BE1127" s="127" t="s">
        <v>146</v>
      </c>
      <c r="BN1127" s="202" t="s">
        <v>871</v>
      </c>
      <c r="BO1127" s="130"/>
      <c r="BP1127" s="8"/>
    </row>
    <row r="1128" spans="55:68">
      <c r="BC1128" s="163">
        <v>21</v>
      </c>
      <c r="BD1128" s="127" t="s">
        <v>722</v>
      </c>
      <c r="BE1128" s="127" t="s">
        <v>152</v>
      </c>
      <c r="BN1128" s="202" t="s">
        <v>871</v>
      </c>
      <c r="BO1128" s="152"/>
      <c r="BP1128" s="8"/>
    </row>
    <row r="1129" spans="55:68">
      <c r="BC1129" s="163">
        <v>21</v>
      </c>
      <c r="BD1129" s="127" t="s">
        <v>722</v>
      </c>
      <c r="BE1129" s="127" t="s">
        <v>872</v>
      </c>
      <c r="BN1129" s="202" t="s">
        <v>873</v>
      </c>
      <c r="BO1129" s="130"/>
      <c r="BP1129" s="8"/>
    </row>
    <row r="1130" spans="55:68">
      <c r="BC1130" s="163" t="s">
        <v>724</v>
      </c>
      <c r="BD1130" s="127" t="s">
        <v>874</v>
      </c>
      <c r="BE1130" s="127" t="s">
        <v>157</v>
      </c>
      <c r="BN1130" s="202" t="s">
        <v>875</v>
      </c>
      <c r="BO1130" s="131"/>
      <c r="BP1130" s="8"/>
    </row>
    <row r="1131" spans="55:68">
      <c r="BC1131" s="163">
        <v>23</v>
      </c>
      <c r="BD1131" s="127" t="s">
        <v>285</v>
      </c>
      <c r="BE1131" s="127" t="s">
        <v>163</v>
      </c>
      <c r="BN1131" s="202" t="s">
        <v>876</v>
      </c>
      <c r="BO1131" s="105"/>
      <c r="BP1131" s="8"/>
    </row>
    <row r="1132" spans="55:68">
      <c r="BC1132" s="163" t="s">
        <v>729</v>
      </c>
      <c r="BD1132" s="127" t="s">
        <v>808</v>
      </c>
      <c r="BE1132" s="164" t="s">
        <v>57</v>
      </c>
      <c r="BN1132" s="202" t="s">
        <v>877</v>
      </c>
      <c r="BO1132" s="105"/>
      <c r="BP1132" s="8"/>
    </row>
    <row r="1133" spans="55:68">
      <c r="BC1133" s="163" t="s">
        <v>733</v>
      </c>
      <c r="BD1133" s="127" t="s">
        <v>810</v>
      </c>
      <c r="BE1133" s="164" t="s">
        <v>110</v>
      </c>
      <c r="BN1133" s="202" t="s">
        <v>878</v>
      </c>
      <c r="BO1133" s="105"/>
      <c r="BP1133" s="8"/>
    </row>
    <row r="1134" spans="55:68">
      <c r="BC1134" s="163" t="s">
        <v>738</v>
      </c>
      <c r="BD1134" s="127" t="s">
        <v>812</v>
      </c>
      <c r="BE1134" s="164" t="s">
        <v>57</v>
      </c>
      <c r="BN1134" s="202" t="s">
        <v>879</v>
      </c>
      <c r="BO1134" s="158"/>
      <c r="BP1134" s="8"/>
    </row>
    <row r="1135" spans="55:68">
      <c r="BC1135" s="163" t="s">
        <v>742</v>
      </c>
      <c r="BD1135" s="127" t="s">
        <v>814</v>
      </c>
      <c r="BE1135" s="164" t="s">
        <v>57</v>
      </c>
      <c r="BN1135" s="202" t="s">
        <v>880</v>
      </c>
      <c r="BO1135" s="105"/>
      <c r="BP1135" s="8"/>
    </row>
    <row r="1136" spans="55:68">
      <c r="BC1136" s="171" t="s">
        <v>746</v>
      </c>
      <c r="BD1136" s="151" t="s">
        <v>816</v>
      </c>
      <c r="BE1136" s="151" t="s">
        <v>747</v>
      </c>
      <c r="BN1136" s="202" t="s">
        <v>881</v>
      </c>
      <c r="BO1136" s="105"/>
      <c r="BP1136" s="8"/>
    </row>
    <row r="1137" spans="66:68">
      <c r="BN1137" s="202" t="s">
        <v>882</v>
      </c>
      <c r="BO1137" s="105"/>
      <c r="BP1137" s="8"/>
    </row>
    <row r="1138" spans="66:68">
      <c r="BN1138" s="202" t="s">
        <v>883</v>
      </c>
      <c r="BO1138" s="131"/>
      <c r="BP1138" s="8"/>
    </row>
    <row r="1139" spans="66:68">
      <c r="BN1139" s="202" t="s">
        <v>884</v>
      </c>
      <c r="BO1139" s="152"/>
      <c r="BP1139" s="8"/>
    </row>
    <row r="1140" spans="66:68">
      <c r="BN1140" s="202" t="s">
        <v>885</v>
      </c>
      <c r="BO1140" s="152"/>
      <c r="BP1140" s="8"/>
    </row>
    <row r="1141" spans="66:68">
      <c r="BN1141" s="202" t="s">
        <v>886</v>
      </c>
      <c r="BO1141" s="152"/>
      <c r="BP1141" s="8"/>
    </row>
    <row r="1142" spans="66:68">
      <c r="BN1142" s="202" t="s">
        <v>887</v>
      </c>
      <c r="BO1142" s="106"/>
      <c r="BP1142" s="8"/>
    </row>
    <row r="1143" spans="66:68">
      <c r="BN1143" s="202" t="s">
        <v>888</v>
      </c>
      <c r="BO1143" s="106"/>
      <c r="BP1143" s="8"/>
    </row>
    <row r="1144" spans="66:68">
      <c r="BN1144" s="202" t="s">
        <v>889</v>
      </c>
      <c r="BO1144" s="106"/>
      <c r="BP1144" s="8"/>
    </row>
    <row r="1145" spans="66:68">
      <c r="BN1145" s="202" t="s">
        <v>890</v>
      </c>
      <c r="BO1145" s="106"/>
      <c r="BP1145" s="8"/>
    </row>
    <row r="1146" spans="66:68">
      <c r="BN1146" s="202" t="s">
        <v>890</v>
      </c>
      <c r="BO1146" s="106"/>
      <c r="BP1146" s="8"/>
    </row>
    <row r="1147" spans="66:68">
      <c r="BN1147" s="202" t="s">
        <v>891</v>
      </c>
      <c r="BO1147" s="106"/>
      <c r="BP1147" s="8"/>
    </row>
    <row r="1148" spans="66:68">
      <c r="BN1148" s="202" t="s">
        <v>892</v>
      </c>
      <c r="BO1148" s="106"/>
      <c r="BP1148" s="8"/>
    </row>
    <row r="1149" spans="66:68">
      <c r="BN1149" s="202" t="s">
        <v>893</v>
      </c>
      <c r="BO1149" s="172"/>
      <c r="BP1149" s="8"/>
    </row>
    <row r="1150" spans="66:68">
      <c r="BN1150" s="202" t="s">
        <v>894</v>
      </c>
      <c r="BO1150" s="173"/>
      <c r="BP1150" s="8"/>
    </row>
    <row r="1151" spans="66:68">
      <c r="BN1151" s="202" t="s">
        <v>894</v>
      </c>
      <c r="BO1151" s="172"/>
      <c r="BP1151" s="8"/>
    </row>
    <row r="1152" spans="66:68">
      <c r="BN1152" s="202" t="s">
        <v>895</v>
      </c>
      <c r="BO1152" s="173"/>
      <c r="BP1152" s="8"/>
    </row>
    <row r="1153" spans="66:68">
      <c r="BN1153" s="202" t="s">
        <v>896</v>
      </c>
      <c r="BO1153" s="172"/>
      <c r="BP1153" s="8"/>
    </row>
    <row r="1154" spans="66:68">
      <c r="BN1154" s="202" t="s">
        <v>896</v>
      </c>
      <c r="BO1154" s="172"/>
      <c r="BP1154" s="8"/>
    </row>
    <row r="1155" spans="66:68">
      <c r="BN1155" s="202" t="s">
        <v>897</v>
      </c>
      <c r="BO1155" s="173"/>
      <c r="BP1155" s="8"/>
    </row>
    <row r="1156" spans="66:68">
      <c r="BN1156" s="202" t="s">
        <v>898</v>
      </c>
      <c r="BO1156" s="172"/>
      <c r="BP1156" s="8"/>
    </row>
    <row r="1157" spans="66:68">
      <c r="BN1157" s="202" t="s">
        <v>899</v>
      </c>
      <c r="BO1157" s="174"/>
      <c r="BP1157" s="8"/>
    </row>
    <row r="1158" spans="66:68">
      <c r="BN1158" s="202" t="s">
        <v>900</v>
      </c>
      <c r="BO1158" s="174"/>
      <c r="BP1158" s="8"/>
    </row>
    <row r="1159" spans="66:68">
      <c r="BN1159" s="202" t="s">
        <v>901</v>
      </c>
      <c r="BO1159" s="174"/>
      <c r="BP1159" s="8"/>
    </row>
    <row r="1160" spans="66:68">
      <c r="BN1160" s="202" t="s">
        <v>902</v>
      </c>
      <c r="BO1160" s="174"/>
      <c r="BP1160" s="8"/>
    </row>
    <row r="1161" spans="66:68">
      <c r="BN1161" s="202" t="s">
        <v>903</v>
      </c>
      <c r="BO1161" s="174"/>
      <c r="BP1161" s="8"/>
    </row>
    <row r="1162" spans="66:68">
      <c r="BN1162" s="202" t="s">
        <v>904</v>
      </c>
      <c r="BO1162" s="175"/>
      <c r="BP1162" s="8"/>
    </row>
    <row r="1163" spans="66:68">
      <c r="BN1163" s="202" t="s">
        <v>905</v>
      </c>
      <c r="BO1163" s="106"/>
      <c r="BP1163" s="8"/>
    </row>
    <row r="1164" spans="66:68">
      <c r="BN1164" s="202" t="s">
        <v>906</v>
      </c>
      <c r="BO1164" s="106"/>
      <c r="BP1164" s="8"/>
    </row>
    <row r="1165" spans="66:68">
      <c r="BN1165" s="202" t="s">
        <v>907</v>
      </c>
      <c r="BO1165" s="106"/>
      <c r="BP1165" s="8"/>
    </row>
    <row r="1166" spans="66:68">
      <c r="BN1166" s="202" t="s">
        <v>908</v>
      </c>
      <c r="BO1166" s="106"/>
      <c r="BP1166" s="8"/>
    </row>
    <row r="1167" spans="66:68">
      <c r="BN1167" s="202" t="s">
        <v>909</v>
      </c>
      <c r="BO1167" s="130"/>
      <c r="BP1167" s="8"/>
    </row>
    <row r="1168" spans="66:68">
      <c r="BN1168" s="202" t="s">
        <v>909</v>
      </c>
      <c r="BO1168" s="101"/>
      <c r="BP1168" s="8"/>
    </row>
    <row r="1169" spans="66:68">
      <c r="BN1169" s="202" t="s">
        <v>910</v>
      </c>
      <c r="BO1169" s="106"/>
      <c r="BP1169" s="8"/>
    </row>
    <row r="1170" spans="66:68">
      <c r="BN1170" s="202" t="s">
        <v>911</v>
      </c>
      <c r="BO1170" s="101"/>
      <c r="BP1170" s="8"/>
    </row>
    <row r="1171" spans="66:68">
      <c r="BN1171" s="202" t="s">
        <v>912</v>
      </c>
      <c r="BO1171" s="130"/>
      <c r="BP1171" s="8"/>
    </row>
    <row r="1172" spans="66:68">
      <c r="BN1172" s="202" t="s">
        <v>913</v>
      </c>
      <c r="BO1172" s="152"/>
      <c r="BP1172" s="8"/>
    </row>
    <row r="1173" spans="66:68">
      <c r="BN1173" s="202" t="s">
        <v>914</v>
      </c>
      <c r="BO1173" s="152"/>
      <c r="BP1173" s="8"/>
    </row>
    <row r="1174" spans="66:68">
      <c r="BN1174" s="202" t="s">
        <v>915</v>
      </c>
      <c r="BO1174" s="152"/>
      <c r="BP1174" s="8"/>
    </row>
    <row r="1175" spans="66:68">
      <c r="BN1175" s="202" t="s">
        <v>916</v>
      </c>
      <c r="BO1175" s="176"/>
      <c r="BP1175" s="8"/>
    </row>
    <row r="1176" spans="66:68">
      <c r="BN1176" s="202" t="s">
        <v>916</v>
      </c>
      <c r="BO1176" s="177"/>
      <c r="BP1176" s="8"/>
    </row>
    <row r="1177" spans="66:68">
      <c r="BN1177" s="202" t="s">
        <v>917</v>
      </c>
      <c r="BO1177" s="167"/>
      <c r="BP1177" s="8"/>
    </row>
    <row r="1178" spans="66:68">
      <c r="BN1178" s="202" t="s">
        <v>918</v>
      </c>
      <c r="BO1178" s="178"/>
      <c r="BP1178" s="8"/>
    </row>
    <row r="1179" spans="66:68">
      <c r="BN1179" s="202" t="s">
        <v>919</v>
      </c>
      <c r="BO1179" s="178"/>
      <c r="BP1179" s="8"/>
    </row>
    <row r="1180" spans="66:68">
      <c r="BN1180" s="202" t="s">
        <v>920</v>
      </c>
      <c r="BO1180" s="179"/>
      <c r="BP1180" s="8"/>
    </row>
    <row r="1181" spans="66:68">
      <c r="BN1181" s="202" t="s">
        <v>921</v>
      </c>
      <c r="BO1181" s="179"/>
      <c r="BP1181" s="8"/>
    </row>
    <row r="1182" spans="66:68">
      <c r="BN1182" s="202" t="s">
        <v>922</v>
      </c>
      <c r="BO1182" s="179"/>
      <c r="BP1182" s="8"/>
    </row>
    <row r="1183" spans="66:68">
      <c r="BN1183" s="202" t="s">
        <v>923</v>
      </c>
      <c r="BO1183" s="167"/>
      <c r="BP1183" s="8"/>
    </row>
    <row r="1184" spans="66:68">
      <c r="BN1184" s="202" t="s">
        <v>924</v>
      </c>
      <c r="BO1184" s="177"/>
      <c r="BP1184" s="8"/>
    </row>
    <row r="1185" spans="66:68">
      <c r="BN1185" s="202" t="s">
        <v>925</v>
      </c>
      <c r="BO1185" s="177"/>
      <c r="BP1185" s="8"/>
    </row>
    <row r="1186" spans="66:68">
      <c r="BN1186" s="202" t="s">
        <v>926</v>
      </c>
      <c r="BO1186" s="177"/>
      <c r="BP1186" s="8"/>
    </row>
    <row r="1187" spans="66:68">
      <c r="BN1187" s="202" t="s">
        <v>927</v>
      </c>
      <c r="BO1187" s="177"/>
      <c r="BP1187" s="8"/>
    </row>
    <row r="1188" spans="66:68">
      <c r="BN1188" s="202" t="s">
        <v>928</v>
      </c>
      <c r="BO1188" s="177"/>
      <c r="BP1188" s="8"/>
    </row>
    <row r="1189" spans="66:68">
      <c r="BN1189" s="202" t="s">
        <v>929</v>
      </c>
      <c r="BO1189" s="177"/>
      <c r="BP1189" s="8"/>
    </row>
    <row r="1190" spans="66:68">
      <c r="BN1190" s="202" t="s">
        <v>930</v>
      </c>
      <c r="BO1190" s="180"/>
      <c r="BP1190" s="8"/>
    </row>
    <row r="1191" spans="66:68">
      <c r="BN1191" s="202" t="s">
        <v>931</v>
      </c>
      <c r="BO1191" s="176"/>
      <c r="BP1191" s="8"/>
    </row>
    <row r="1192" spans="66:68">
      <c r="BN1192" s="202" t="s">
        <v>932</v>
      </c>
      <c r="BO1192" s="176"/>
      <c r="BP1192" s="8"/>
    </row>
    <row r="1193" spans="66:68">
      <c r="BN1193" s="202" t="s">
        <v>933</v>
      </c>
      <c r="BO1193" s="176"/>
      <c r="BP1193" s="8"/>
    </row>
    <row r="1194" spans="66:68">
      <c r="BN1194" s="202" t="s">
        <v>934</v>
      </c>
      <c r="BO1194" s="176"/>
      <c r="BP1194" s="8"/>
    </row>
    <row r="1195" spans="66:68">
      <c r="BN1195" s="202" t="s">
        <v>935</v>
      </c>
      <c r="BO1195" s="181"/>
      <c r="BP1195" s="8"/>
    </row>
    <row r="1196" spans="66:68">
      <c r="BN1196" s="202" t="s">
        <v>936</v>
      </c>
      <c r="BO1196" s="182"/>
      <c r="BP1196" s="8"/>
    </row>
    <row r="1197" spans="66:68">
      <c r="BN1197" s="202" t="s">
        <v>937</v>
      </c>
      <c r="BO1197" s="177"/>
      <c r="BP1197" s="8"/>
    </row>
    <row r="1198" spans="66:68">
      <c r="BN1198" s="202" t="s">
        <v>938</v>
      </c>
      <c r="BO1198" s="177"/>
      <c r="BP1198" s="8"/>
    </row>
    <row r="1199" spans="66:68">
      <c r="BN1199" s="202" t="s">
        <v>939</v>
      </c>
      <c r="BO1199" s="177"/>
      <c r="BP1199" s="8"/>
    </row>
    <row r="1200" spans="66:68">
      <c r="BN1200" s="202" t="s">
        <v>940</v>
      </c>
      <c r="BO1200" s="177"/>
      <c r="BP1200" s="8"/>
    </row>
    <row r="1201" spans="66:68">
      <c r="BN1201" s="202" t="s">
        <v>941</v>
      </c>
      <c r="BO1201" s="177"/>
      <c r="BP1201" s="8"/>
    </row>
    <row r="1202" spans="66:68">
      <c r="BN1202" s="202" t="s">
        <v>942</v>
      </c>
      <c r="BO1202" s="177"/>
      <c r="BP1202" s="8"/>
    </row>
    <row r="1203" spans="66:68">
      <c r="BN1203" s="202" t="s">
        <v>943</v>
      </c>
      <c r="BO1203" s="177"/>
      <c r="BP1203" s="8"/>
    </row>
    <row r="1204" spans="66:68">
      <c r="BN1204" s="202" t="s">
        <v>944</v>
      </c>
      <c r="BO1204" s="177"/>
      <c r="BP1204" s="8"/>
    </row>
    <row r="1205" spans="66:68">
      <c r="BN1205" s="202" t="s">
        <v>945</v>
      </c>
      <c r="BO1205" s="177"/>
      <c r="BP1205" s="8"/>
    </row>
    <row r="1206" spans="66:68">
      <c r="BN1206" s="202" t="s">
        <v>946</v>
      </c>
      <c r="BO1206" s="177"/>
      <c r="BP1206" s="8"/>
    </row>
    <row r="1207" spans="66:68">
      <c r="BN1207" s="202" t="s">
        <v>947</v>
      </c>
      <c r="BO1207" s="177"/>
      <c r="BP1207" s="8"/>
    </row>
    <row r="1208" spans="66:68">
      <c r="BN1208" s="202" t="s">
        <v>948</v>
      </c>
      <c r="BO1208" s="183"/>
      <c r="BP1208" s="8"/>
    </row>
    <row r="1209" spans="66:68">
      <c r="BN1209" s="202" t="s">
        <v>949</v>
      </c>
      <c r="BO1209" s="183"/>
      <c r="BP1209" s="8"/>
    </row>
    <row r="1210" spans="66:68">
      <c r="BN1210" s="202" t="s">
        <v>950</v>
      </c>
      <c r="BO1210" s="179"/>
      <c r="BP1210" s="8"/>
    </row>
    <row r="1211" spans="66:68">
      <c r="BN1211" s="202" t="s">
        <v>951</v>
      </c>
      <c r="BO1211" s="179"/>
      <c r="BP1211" s="8"/>
    </row>
    <row r="1212" spans="66:68">
      <c r="BN1212" s="202" t="s">
        <v>952</v>
      </c>
      <c r="BO1212" s="176"/>
      <c r="BP1212" s="8"/>
    </row>
    <row r="1213" spans="66:68">
      <c r="BN1213" s="202" t="s">
        <v>953</v>
      </c>
      <c r="BO1213" s="176"/>
      <c r="BP1213" s="8"/>
    </row>
    <row r="1214" spans="66:68">
      <c r="BN1214" s="202" t="s">
        <v>954</v>
      </c>
      <c r="BO1214" s="179"/>
      <c r="BP1214" s="8"/>
    </row>
    <row r="1215" spans="66:68">
      <c r="BN1215" s="202" t="s">
        <v>955</v>
      </c>
      <c r="BO1215" s="179"/>
      <c r="BP1215" s="8"/>
    </row>
    <row r="1216" spans="66:68">
      <c r="BN1216" s="202" t="s">
        <v>956</v>
      </c>
      <c r="BO1216" s="120"/>
      <c r="BP1216" s="8"/>
    </row>
    <row r="1217" spans="66:68">
      <c r="BN1217" s="202" t="s">
        <v>957</v>
      </c>
      <c r="BO1217" s="120"/>
      <c r="BP1217" s="8"/>
    </row>
    <row r="1218" spans="66:68">
      <c r="BN1218" s="202" t="s">
        <v>958</v>
      </c>
      <c r="BO1218" s="139"/>
      <c r="BP1218" s="8"/>
    </row>
    <row r="1219" spans="66:68">
      <c r="BN1219" s="202" t="s">
        <v>959</v>
      </c>
      <c r="BO1219" s="120"/>
      <c r="BP1219" s="8"/>
    </row>
    <row r="1220" spans="66:68">
      <c r="BN1220" s="202" t="s">
        <v>960</v>
      </c>
      <c r="BO1220" s="120"/>
      <c r="BP1220" s="8"/>
    </row>
    <row r="1221" spans="66:68">
      <c r="BN1221" s="202" t="s">
        <v>961</v>
      </c>
      <c r="BO1221" s="158"/>
      <c r="BP1221" s="8"/>
    </row>
    <row r="1222" spans="66:68">
      <c r="BN1222" s="202" t="s">
        <v>962</v>
      </c>
      <c r="BO1222" s="120"/>
      <c r="BP1222" s="8"/>
    </row>
    <row r="1223" spans="66:68">
      <c r="BN1223" s="202" t="s">
        <v>963</v>
      </c>
      <c r="BO1223" s="158"/>
      <c r="BP1223" s="8"/>
    </row>
    <row r="1224" spans="66:68">
      <c r="BN1224" s="202" t="s">
        <v>964</v>
      </c>
      <c r="BO1224" s="101"/>
      <c r="BP1224" s="8"/>
    </row>
    <row r="1225" spans="66:68">
      <c r="BN1225" s="202" t="s">
        <v>965</v>
      </c>
      <c r="BO1225" s="101"/>
      <c r="BP1225" s="8"/>
    </row>
    <row r="1226" spans="66:68">
      <c r="BN1226" s="202" t="s">
        <v>966</v>
      </c>
      <c r="BO1226" s="101"/>
      <c r="BP1226" s="8"/>
    </row>
    <row r="1227" spans="66:68">
      <c r="BN1227" s="202" t="s">
        <v>967</v>
      </c>
      <c r="BO1227" s="101"/>
      <c r="BP1227" s="8"/>
    </row>
    <row r="1228" spans="66:68">
      <c r="BN1228" s="202" t="s">
        <v>968</v>
      </c>
      <c r="BO1228" s="101"/>
      <c r="BP1228" s="8"/>
    </row>
    <row r="1229" spans="66:68">
      <c r="BN1229" s="202" t="s">
        <v>969</v>
      </c>
      <c r="BO1229" s="101"/>
      <c r="BP1229" s="8"/>
    </row>
    <row r="1230" spans="66:68">
      <c r="BN1230" s="202" t="s">
        <v>970</v>
      </c>
      <c r="BO1230" s="101"/>
      <c r="BP1230" s="8"/>
    </row>
    <row r="1231" spans="66:68">
      <c r="BN1231" s="202" t="s">
        <v>971</v>
      </c>
      <c r="BO1231" s="101"/>
      <c r="BP1231" s="8"/>
    </row>
    <row r="1232" spans="66:68">
      <c r="BN1232" s="202" t="s">
        <v>972</v>
      </c>
      <c r="BO1232" s="176"/>
      <c r="BP1232" s="8"/>
    </row>
    <row r="1233" spans="66:68">
      <c r="BN1233" s="202" t="s">
        <v>973</v>
      </c>
      <c r="BO1233" s="184"/>
      <c r="BP1233" s="8"/>
    </row>
    <row r="1234" spans="66:68">
      <c r="BO1234" s="101"/>
      <c r="BP1234" s="8"/>
    </row>
  </sheetData>
  <dataConsolidate/>
  <mergeCells count="108">
    <mergeCell ref="BC1091:BD1091"/>
    <mergeCell ref="BC994:BC995"/>
    <mergeCell ref="BD994:BD995"/>
    <mergeCell ref="BC996:BC999"/>
    <mergeCell ref="BD996:BD999"/>
    <mergeCell ref="BF996:BF999"/>
    <mergeCell ref="BC1000:BC1008"/>
    <mergeCell ref="BD1000:BD1008"/>
    <mergeCell ref="A31:Y31"/>
    <mergeCell ref="A32:B32"/>
    <mergeCell ref="C32:Y32"/>
    <mergeCell ref="A33:B33"/>
    <mergeCell ref="C33:Y33"/>
    <mergeCell ref="BC992:BF992"/>
    <mergeCell ref="A29:B29"/>
    <mergeCell ref="L29:M29"/>
    <mergeCell ref="N29:O29"/>
    <mergeCell ref="P29:Q29"/>
    <mergeCell ref="W29:X29"/>
    <mergeCell ref="A30:B30"/>
    <mergeCell ref="L30:M30"/>
    <mergeCell ref="N30:O30"/>
    <mergeCell ref="P30:Q30"/>
    <mergeCell ref="W30:X30"/>
    <mergeCell ref="A26:E26"/>
    <mergeCell ref="F26:J26"/>
    <mergeCell ref="K26:K28"/>
    <mergeCell ref="L26:Y26"/>
    <mergeCell ref="A27:B28"/>
    <mergeCell ref="C27:C28"/>
    <mergeCell ref="D27:D28"/>
    <mergeCell ref="E27:E28"/>
    <mergeCell ref="F27:F28"/>
    <mergeCell ref="G27:H28"/>
    <mergeCell ref="I27:I28"/>
    <mergeCell ref="J27:J28"/>
    <mergeCell ref="L27:Q27"/>
    <mergeCell ref="R27:V27"/>
    <mergeCell ref="W27:X28"/>
    <mergeCell ref="Y27:Y28"/>
    <mergeCell ref="L28:M28"/>
    <mergeCell ref="N28:O28"/>
    <mergeCell ref="P28:Q28"/>
    <mergeCell ref="S28:T28"/>
    <mergeCell ref="F23:G23"/>
    <mergeCell ref="I23:J23"/>
    <mergeCell ref="L23:N23"/>
    <mergeCell ref="A24:Y24"/>
    <mergeCell ref="A25:J25"/>
    <mergeCell ref="K25:Y25"/>
    <mergeCell ref="F19:G19"/>
    <mergeCell ref="I19:J19"/>
    <mergeCell ref="L19:N19"/>
    <mergeCell ref="F20:G20"/>
    <mergeCell ref="I20:J20"/>
    <mergeCell ref="L20:N20"/>
    <mergeCell ref="F21:G21"/>
    <mergeCell ref="I21:J21"/>
    <mergeCell ref="L21:N21"/>
    <mergeCell ref="F22:G22"/>
    <mergeCell ref="I22:J22"/>
    <mergeCell ref="L22:N22"/>
    <mergeCell ref="F18:G18"/>
    <mergeCell ref="I18:J18"/>
    <mergeCell ref="L18:N18"/>
    <mergeCell ref="C16:C17"/>
    <mergeCell ref="D16:D17"/>
    <mergeCell ref="E16:E17"/>
    <mergeCell ref="F16:G17"/>
    <mergeCell ref="H16:H17"/>
    <mergeCell ref="I16:J17"/>
    <mergeCell ref="A14:Y14"/>
    <mergeCell ref="A15:A17"/>
    <mergeCell ref="B15:B17"/>
    <mergeCell ref="C15:V15"/>
    <mergeCell ref="W15:X15"/>
    <mergeCell ref="Y15:Y17"/>
    <mergeCell ref="A12:Y12"/>
    <mergeCell ref="B13:C13"/>
    <mergeCell ref="E13:H13"/>
    <mergeCell ref="J13:M13"/>
    <mergeCell ref="N13:O13"/>
    <mergeCell ref="P13:Y13"/>
    <mergeCell ref="K16:K17"/>
    <mergeCell ref="L16:N17"/>
    <mergeCell ref="O16:T16"/>
    <mergeCell ref="U16:V16"/>
    <mergeCell ref="W16:X16"/>
    <mergeCell ref="B1:T1"/>
    <mergeCell ref="A2:U2"/>
    <mergeCell ref="W2:Y2"/>
    <mergeCell ref="A3:U3"/>
    <mergeCell ref="W3:X3"/>
    <mergeCell ref="A4:U4"/>
    <mergeCell ref="A8:Y8"/>
    <mergeCell ref="A9:I9"/>
    <mergeCell ref="J9:P9"/>
    <mergeCell ref="Q9:S11"/>
    <mergeCell ref="T9:Y11"/>
    <mergeCell ref="B10:I10"/>
    <mergeCell ref="K10:P10"/>
    <mergeCell ref="B11:D11"/>
    <mergeCell ref="A6:Y6"/>
    <mergeCell ref="B7:H7"/>
    <mergeCell ref="K7:M7"/>
    <mergeCell ref="O7:T7"/>
    <mergeCell ref="U7:V7"/>
    <mergeCell ref="W7:Y7"/>
  </mergeCells>
  <dataValidations xWindow="852" yWindow="564" count="27">
    <dataValidation type="list" allowBlank="1" showInputMessage="1" showErrorMessage="1" sqref="G29:G30 S29:S30">
      <formula1>$AH$6:$AH$20</formula1>
    </dataValidation>
    <dataValidation type="custom" allowBlank="1" showInputMessage="1" showErrorMessage="1" error="!!No modifique esta información!!" sqref="A29:B30">
      <formula1>0</formula1>
    </dataValidation>
    <dataValidation type="custom" allowBlank="1" showInputMessage="1" showErrorMessage="1" error="!! No modifique esta información !!" sqref="A24:Y28 A31:Y31 E29:E30 J29:K30 P29:Q30 V29:Y30 A14:Y17 A6:Y6 J10:J11 Q9:S11 A10:A11 A9:P9 A8:Y8 U7:V7 N7 I7 A7 D13 N13:O13 I13 A13 A12:Y12">
      <formula1>0</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18:G20 F23:G23 F21:F22">
      <formula1>$AE$6:$AE$10</formula1>
    </dataValidation>
    <dataValidation type="list" allowBlank="1" showInputMessage="1" showErrorMessage="1" sqref="B18">
      <formula1>FINES</formula1>
    </dataValidation>
    <dataValidation type="list" allowBlank="1" showInputMessage="1" showErrorMessage="1" error="!!Debe elegir la dimennsión que mide el indicador!!" prompt="!!Seleccione la dimensión que mide el indicador!!" sqref="J18 I18:I23">
      <formula1>$AD$6:$AD$9</formula1>
    </dataValidation>
    <dataValidation type="list" allowBlank="1" showInputMessage="1" showErrorMessage="1" error="!!Debe seleccionar de la lista el sentido de medición del indicador!!!!" prompt="!!Seleccione el sentido de medición del indicador!!" sqref="K18:K23">
      <formula1>$AF$6:$AF$7</formula1>
    </dataValidation>
    <dataValidation type="list" allowBlank="1" showInputMessage="1" showErrorMessage="1" error="!!Debe seleccionar de la lista la frecuencia que mide el indicador!!" prompt="!!Seleccione la frecuencia para medir el indicador!!" sqref="L18:N20 L23:N23 L21:L22">
      <formula1>$Z$6:$Z$13</formula1>
    </dataValidation>
    <dataValidation allowBlank="1" showInputMessage="1" showErrorMessage="1" error="!!Registre en números absolutos, la meta programada al trimestre de reporte!!" prompt="!!Registre en números absolutos, la meta programada al trimestre de reporte!!" sqref="W18:W23"/>
    <dataValidation allowBlank="1" showInputMessage="1" showErrorMessage="1" error="!!Registre en números relativos, la meta programada al trimestre de reporte!!" prompt="!!Registre en números relativos, la meta programada al trimestre de reporte!!" sqref="X18:X23"/>
    <dataValidation allowBlank="1" showInputMessage="1" showErrorMessage="1" prompt="!!Registre la meta Programada al trimestre de reporte!!" sqref="V18:V23"/>
    <dataValidation type="list" allowBlank="1" showInputMessage="1" showErrorMessage="1" error="!!Debe elegir el tipo de indicador de la lista!!" prompt="!!Seleccione el tipo de indicador!!" sqref="H18:H23">
      <formula1>$AC$6:$AC$7</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23">
      <formula1>$AI$6:$AI$8</formula1>
    </dataValidation>
    <dataValidation type="list" allowBlank="1" showInputMessage="1" showErrorMessage="1" sqref="B13:C13">
      <formula1>$BK$993:$BK$996</formula1>
    </dataValidation>
    <dataValidation type="list" allowBlank="1" showInputMessage="1" showErrorMessage="1" sqref="E13">
      <formula1>$BL$994:$BL$1021</formula1>
    </dataValidation>
    <dataValidation type="list" allowBlank="1" showInputMessage="1" showErrorMessage="1" sqref="J13">
      <formula1>$BM$994:$BM$1106</formula1>
    </dataValidation>
    <dataValidation type="list" allowBlank="1" showInputMessage="1" showErrorMessage="1" sqref="P13">
      <formula1>$BN$993:$BN$1233</formula1>
    </dataValidation>
    <dataValidation type="list" allowBlank="1" showInputMessage="1" showErrorMessage="1" error="!!Seleccione el Trimestre del Reporte!!" prompt="!!Seleccione el Trimestre del Reporte!!" sqref="Y3">
      <formula1>$AA$2:$AA$5</formula1>
    </dataValidation>
    <dataValidation type="list" allowBlank="1" showInputMessage="1" showErrorMessage="1" error="!! No puede cambiar esta información!!" prompt="!!Selecciones el Ramo Administrativo!!" sqref="J7">
      <formula1>$BC$1062:$BC$1089</formula1>
    </dataValidation>
    <dataValidation type="list" allowBlank="1" showInputMessage="1" showErrorMessage="1" error="!!No puede cambiar esta Información!!" sqref="K7:M7">
      <formula1>INDIRECT($J$7)</formula1>
    </dataValidation>
    <dataValidation type="list" allowBlank="1" showInputMessage="1" showErrorMessage="1" sqref="K10:M11">
      <formula1>$BI$993:$BI$1036</formula1>
    </dataValidation>
    <dataValidation type="list" allowBlank="1" showInputMessage="1" showErrorMessage="1" sqref="B10:D10 E10:I11">
      <formula1>$BG$993:$BG$997</formula1>
    </dataValidation>
    <dataValidation type="list" allowBlank="1" showInputMessage="1" showErrorMessage="1" sqref="B11:D11">
      <formula1>$BH$993:$BH$1062</formula1>
    </dataValidation>
    <dataValidation type="list" allowBlank="1" showInputMessage="1" showErrorMessage="1" sqref="T9">
      <formula1>$BO$992:$BO$998</formula1>
    </dataValidation>
    <dataValidation type="list" allowBlank="1" showInputMessage="1" showErrorMessage="1" error="!! Sólo debe seleccionar el Nombre de su Dependencia o Secretaría!!" sqref="O7:T7">
      <formula1>$BJ$993:$BJ$1013</formula1>
    </dataValidation>
    <dataValidation type="list" allowBlank="1" showInputMessage="1" showErrorMessage="1" error="!! No debe modificar esta información!!" sqref="W7:Y7">
      <formula1>INDIRECT($K$7)</formula1>
    </dataValidation>
    <dataValidation type="list" allowBlank="1" showInputMessage="1" showErrorMessage="1" error="No puede cambiar el Nombre del  Programa, sólo ebe seleccionarlo.  " sqref="B7:H7">
      <formula1>$BB$993:$BB$1062</formula1>
    </dataValidation>
  </dataValidations>
  <pageMargins left="0.59055118110236227" right="0.35433070866141736" top="0.51181102362204722" bottom="0.35433070866141736" header="0" footer="0.31496062992125984"/>
  <pageSetup paperSize="5" scale="48"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1243"/>
  <sheetViews>
    <sheetView showGridLines="0" topLeftCell="F11" zoomScale="85" zoomScaleNormal="85" zoomScaleSheetLayoutView="100" zoomScalePageLayoutView="90" workbookViewId="0">
      <selection activeCell="C16" sqref="C16"/>
    </sheetView>
  </sheetViews>
  <sheetFormatPr baseColWidth="10" defaultRowHeight="15"/>
  <cols>
    <col min="1" max="1" width="18.85546875" style="7" customWidth="1"/>
    <col min="2" max="2" width="19.85546875" style="7" customWidth="1"/>
    <col min="3" max="3" width="24.5703125" style="7" customWidth="1"/>
    <col min="4" max="4" width="37.85546875" style="7" customWidth="1"/>
    <col min="5" max="5" width="35.7109375" style="7" customWidth="1"/>
    <col min="6" max="6" width="11" style="7" customWidth="1"/>
    <col min="7" max="7" width="8.140625" style="7" customWidth="1"/>
    <col min="8" max="8" width="12.7109375" style="7" customWidth="1"/>
    <col min="9" max="9" width="12" style="7" customWidth="1"/>
    <col min="10" max="10" width="12.140625" style="7" customWidth="1"/>
    <col min="11" max="11" width="13.28515625" style="7" customWidth="1"/>
    <col min="12" max="12" width="17.42578125" style="7" customWidth="1"/>
    <col min="13" max="13" width="4.7109375" style="7" hidden="1" customWidth="1"/>
    <col min="14" max="14" width="14.5703125" style="7" customWidth="1"/>
    <col min="15" max="15" width="6.140625" style="7" hidden="1" customWidth="1"/>
    <col min="16" max="16" width="9.7109375" style="7" customWidth="1"/>
    <col min="17" max="17" width="7.140625" style="7" hidden="1" customWidth="1"/>
    <col min="18" max="18" width="9.42578125" style="7" customWidth="1"/>
    <col min="19" max="19" width="9.5703125" style="7" customWidth="1"/>
    <col min="20" max="20" width="11.85546875" style="7" customWidth="1"/>
    <col min="21" max="21" width="9.28515625" style="7" customWidth="1"/>
    <col min="22" max="22" width="10.7109375" style="7" bestFit="1" customWidth="1"/>
    <col min="23" max="23" width="10.5703125" style="7" customWidth="1"/>
    <col min="24" max="24" width="9" style="7" customWidth="1"/>
    <col min="25" max="25" width="22.28515625" style="7" customWidth="1"/>
    <col min="26" max="26" width="11.5703125" style="7" hidden="1" customWidth="1"/>
    <col min="27" max="27" width="6.140625" style="7" hidden="1" customWidth="1"/>
    <col min="28" max="28" width="7.7109375" style="7" hidden="1" customWidth="1"/>
    <col min="29" max="30" width="11.42578125" style="7" hidden="1" customWidth="1"/>
    <col min="31" max="31" width="22.28515625" style="7" hidden="1" customWidth="1"/>
    <col min="32" max="32" width="18.5703125" style="7" hidden="1" customWidth="1"/>
    <col min="33" max="33" width="19.42578125" style="7" hidden="1" customWidth="1"/>
    <col min="34" max="34" width="11.42578125" style="7" hidden="1" customWidth="1"/>
    <col min="35" max="35" width="19.140625" style="7" hidden="1" customWidth="1"/>
    <col min="36" max="52" width="11.42578125" style="7" hidden="1" customWidth="1"/>
    <col min="53" max="53" width="7.85546875" style="7" hidden="1" customWidth="1"/>
    <col min="54" max="54" width="80" style="7" hidden="1" customWidth="1"/>
    <col min="55" max="55" width="11.5703125" style="7" hidden="1" customWidth="1"/>
    <col min="56" max="56" width="38.140625" style="7" hidden="1" customWidth="1"/>
    <col min="57" max="57" width="75.28515625" style="7" hidden="1" customWidth="1"/>
    <col min="58" max="58" width="73" style="7" hidden="1" customWidth="1"/>
    <col min="59" max="59" width="59.42578125" style="7" hidden="1" customWidth="1"/>
    <col min="60" max="60" width="45.7109375" style="7" hidden="1" customWidth="1"/>
    <col min="61" max="61" width="90" style="7" hidden="1" customWidth="1"/>
    <col min="62" max="62" width="43.42578125" style="7" hidden="1" customWidth="1"/>
    <col min="63" max="63" width="29.85546875" style="7" hidden="1" customWidth="1"/>
    <col min="64" max="64" width="38.85546875" style="7" hidden="1" customWidth="1"/>
    <col min="65" max="65" width="55.5703125" style="7" hidden="1" customWidth="1"/>
    <col min="66" max="66" width="96.85546875" style="7" hidden="1" customWidth="1"/>
    <col min="67" max="67" width="34" style="7" hidden="1" customWidth="1"/>
    <col min="68" max="68" width="85.28515625" style="7" hidden="1" customWidth="1"/>
    <col min="69" max="69" width="39" style="7" customWidth="1"/>
    <col min="70" max="16384" width="11.42578125" style="7"/>
  </cols>
  <sheetData>
    <row r="1" spans="1:54" s="8" customFormat="1" ht="16.5" hidden="1" customHeight="1">
      <c r="B1" s="696"/>
      <c r="C1" s="696"/>
      <c r="D1" s="696"/>
      <c r="E1" s="696"/>
      <c r="F1" s="696"/>
      <c r="G1" s="696"/>
      <c r="H1" s="696"/>
      <c r="I1" s="696"/>
      <c r="J1" s="696"/>
      <c r="K1" s="696"/>
      <c r="L1" s="696"/>
      <c r="M1" s="696"/>
      <c r="N1" s="696"/>
      <c r="O1" s="696"/>
      <c r="P1" s="696"/>
      <c r="Q1" s="696"/>
      <c r="R1" s="696"/>
      <c r="S1" s="696"/>
      <c r="T1" s="696"/>
    </row>
    <row r="2" spans="1:54" s="8" customFormat="1" ht="14.25" customHeight="1">
      <c r="A2" s="697" t="s">
        <v>547</v>
      </c>
      <c r="B2" s="697"/>
      <c r="C2" s="697"/>
      <c r="D2" s="697"/>
      <c r="E2" s="697"/>
      <c r="F2" s="697"/>
      <c r="G2" s="697"/>
      <c r="H2" s="697"/>
      <c r="I2" s="697"/>
      <c r="J2" s="697"/>
      <c r="K2" s="697"/>
      <c r="L2" s="697"/>
      <c r="M2" s="697"/>
      <c r="N2" s="697"/>
      <c r="O2" s="697"/>
      <c r="P2" s="697"/>
      <c r="Q2" s="697"/>
      <c r="R2" s="697"/>
      <c r="S2" s="697"/>
      <c r="T2" s="697"/>
      <c r="U2" s="697"/>
      <c r="V2" s="265"/>
      <c r="W2" s="698" t="s">
        <v>548</v>
      </c>
      <c r="X2" s="698"/>
      <c r="Y2" s="698"/>
      <c r="AA2" s="21" t="s">
        <v>549</v>
      </c>
    </row>
    <row r="3" spans="1:54" s="8" customFormat="1" ht="18" customHeight="1">
      <c r="A3" s="699"/>
      <c r="B3" s="699"/>
      <c r="C3" s="699"/>
      <c r="D3" s="699"/>
      <c r="E3" s="699"/>
      <c r="F3" s="699"/>
      <c r="G3" s="699"/>
      <c r="H3" s="699"/>
      <c r="I3" s="699"/>
      <c r="J3" s="699"/>
      <c r="K3" s="699"/>
      <c r="L3" s="699"/>
      <c r="M3" s="699"/>
      <c r="N3" s="699"/>
      <c r="O3" s="699"/>
      <c r="P3" s="699"/>
      <c r="Q3" s="699"/>
      <c r="R3" s="699"/>
      <c r="S3" s="699"/>
      <c r="T3" s="699"/>
      <c r="U3" s="699"/>
      <c r="V3" s="265"/>
      <c r="W3" s="700" t="s">
        <v>550</v>
      </c>
      <c r="X3" s="700"/>
      <c r="Y3" s="22" t="s">
        <v>551</v>
      </c>
      <c r="AA3" s="21" t="s">
        <v>552</v>
      </c>
    </row>
    <row r="4" spans="1:54" s="8" customFormat="1" ht="15.75" customHeight="1">
      <c r="A4" s="701"/>
      <c r="B4" s="701"/>
      <c r="C4" s="701"/>
      <c r="D4" s="701"/>
      <c r="E4" s="701"/>
      <c r="F4" s="701"/>
      <c r="G4" s="701"/>
      <c r="H4" s="701"/>
      <c r="I4" s="701"/>
      <c r="J4" s="701"/>
      <c r="K4" s="701"/>
      <c r="L4" s="701"/>
      <c r="M4" s="701"/>
      <c r="N4" s="701"/>
      <c r="O4" s="701"/>
      <c r="P4" s="701"/>
      <c r="Q4" s="701"/>
      <c r="R4" s="701"/>
      <c r="S4" s="701"/>
      <c r="T4" s="701"/>
      <c r="U4" s="701"/>
      <c r="V4" s="265"/>
      <c r="W4" s="23"/>
      <c r="X4" s="23"/>
      <c r="Y4" s="23"/>
      <c r="AA4" s="21" t="s">
        <v>553</v>
      </c>
    </row>
    <row r="5" spans="1:54" s="8" customFormat="1" ht="12.75" customHeight="1" thickBot="1">
      <c r="C5" s="265"/>
      <c r="D5" s="265"/>
      <c r="E5" s="265"/>
      <c r="F5" s="265"/>
      <c r="G5" s="265"/>
      <c r="H5" s="265"/>
      <c r="I5" s="265"/>
      <c r="J5" s="265"/>
      <c r="K5" s="265"/>
      <c r="L5" s="265"/>
      <c r="M5" s="265"/>
      <c r="N5" s="265"/>
      <c r="O5" s="265"/>
      <c r="P5" s="265"/>
      <c r="Q5" s="265"/>
      <c r="R5" s="265"/>
      <c r="S5" s="265"/>
      <c r="T5" s="265"/>
      <c r="U5" s="265"/>
      <c r="V5" s="265"/>
      <c r="W5" s="265"/>
      <c r="X5" s="265"/>
      <c r="Y5" s="265"/>
      <c r="AA5" s="262" t="s">
        <v>551</v>
      </c>
      <c r="AD5" s="8" t="s">
        <v>41</v>
      </c>
      <c r="AI5" s="263" t="s">
        <v>554</v>
      </c>
    </row>
    <row r="6" spans="1:54" s="25" customFormat="1" ht="19.5" thickBot="1">
      <c r="A6" s="657" t="s">
        <v>555</v>
      </c>
      <c r="B6" s="658"/>
      <c r="C6" s="658"/>
      <c r="D6" s="658"/>
      <c r="E6" s="658"/>
      <c r="F6" s="658"/>
      <c r="G6" s="658"/>
      <c r="H6" s="658"/>
      <c r="I6" s="658"/>
      <c r="J6" s="658"/>
      <c r="K6" s="658"/>
      <c r="L6" s="658"/>
      <c r="M6" s="658"/>
      <c r="N6" s="658"/>
      <c r="O6" s="658"/>
      <c r="P6" s="658"/>
      <c r="Q6" s="658"/>
      <c r="R6" s="658"/>
      <c r="S6" s="658"/>
      <c r="T6" s="658"/>
      <c r="U6" s="658"/>
      <c r="V6" s="658"/>
      <c r="W6" s="658"/>
      <c r="X6" s="658"/>
      <c r="Y6" s="659"/>
      <c r="Z6" s="24" t="s">
        <v>556</v>
      </c>
      <c r="AA6" s="7" t="s">
        <v>27</v>
      </c>
      <c r="AC6" s="7" t="s">
        <v>52</v>
      </c>
      <c r="AD6" s="26" t="s">
        <v>23</v>
      </c>
      <c r="AE6" s="26" t="s">
        <v>26</v>
      </c>
      <c r="AF6" s="5" t="s">
        <v>22</v>
      </c>
      <c r="AG6" s="7">
        <v>2013</v>
      </c>
      <c r="AH6" s="264" t="s">
        <v>557</v>
      </c>
      <c r="AI6" s="7" t="s">
        <v>558</v>
      </c>
      <c r="BA6" s="8"/>
      <c r="BB6" s="8"/>
    </row>
    <row r="7" spans="1:54" ht="30.75" customHeight="1" thickBot="1">
      <c r="A7" s="27" t="s">
        <v>6</v>
      </c>
      <c r="B7" s="687" t="s">
        <v>236</v>
      </c>
      <c r="C7" s="688"/>
      <c r="D7" s="688"/>
      <c r="E7" s="688"/>
      <c r="F7" s="688"/>
      <c r="G7" s="688"/>
      <c r="H7" s="689"/>
      <c r="I7" s="28" t="s">
        <v>559</v>
      </c>
      <c r="J7" s="29" t="s">
        <v>560</v>
      </c>
      <c r="K7" s="669" t="s">
        <v>561</v>
      </c>
      <c r="L7" s="670"/>
      <c r="M7" s="690"/>
      <c r="N7" s="27" t="s">
        <v>562</v>
      </c>
      <c r="O7" s="669" t="s">
        <v>563</v>
      </c>
      <c r="P7" s="670"/>
      <c r="Q7" s="670"/>
      <c r="R7" s="670"/>
      <c r="S7" s="670"/>
      <c r="T7" s="690"/>
      <c r="U7" s="691" t="s">
        <v>564</v>
      </c>
      <c r="V7" s="692"/>
      <c r="W7" s="693" t="s">
        <v>563</v>
      </c>
      <c r="X7" s="694"/>
      <c r="Y7" s="695"/>
      <c r="Z7" s="24" t="s">
        <v>65</v>
      </c>
      <c r="AA7" s="7" t="s">
        <v>28</v>
      </c>
      <c r="AC7" s="7" t="s">
        <v>21</v>
      </c>
      <c r="AD7" s="26" t="s">
        <v>53</v>
      </c>
      <c r="AE7" s="26" t="s">
        <v>520</v>
      </c>
      <c r="AF7" s="5" t="s">
        <v>64</v>
      </c>
      <c r="AG7" s="7">
        <v>2014</v>
      </c>
      <c r="AH7" s="264" t="s">
        <v>565</v>
      </c>
      <c r="AI7" s="7" t="s">
        <v>566</v>
      </c>
      <c r="BA7" s="8"/>
      <c r="BB7" s="8"/>
    </row>
    <row r="8" spans="1:54" s="25" customFormat="1" ht="19.5" thickBot="1">
      <c r="A8" s="657" t="s">
        <v>567</v>
      </c>
      <c r="B8" s="658"/>
      <c r="C8" s="658"/>
      <c r="D8" s="658"/>
      <c r="E8" s="658"/>
      <c r="F8" s="658"/>
      <c r="G8" s="658"/>
      <c r="H8" s="658"/>
      <c r="I8" s="658"/>
      <c r="J8" s="658"/>
      <c r="K8" s="658"/>
      <c r="L8" s="658"/>
      <c r="M8" s="658"/>
      <c r="N8" s="658"/>
      <c r="O8" s="658"/>
      <c r="P8" s="658"/>
      <c r="Q8" s="658"/>
      <c r="R8" s="658"/>
      <c r="S8" s="658"/>
      <c r="T8" s="658"/>
      <c r="U8" s="658"/>
      <c r="V8" s="658"/>
      <c r="W8" s="658"/>
      <c r="X8" s="658"/>
      <c r="Y8" s="659"/>
      <c r="Z8" s="30" t="s">
        <v>568</v>
      </c>
      <c r="AA8" s="7" t="s">
        <v>29</v>
      </c>
      <c r="AD8" s="26" t="s">
        <v>74</v>
      </c>
      <c r="AE8" s="26" t="s">
        <v>569</v>
      </c>
      <c r="AG8" s="7">
        <v>2015</v>
      </c>
      <c r="AH8" s="264" t="s">
        <v>570</v>
      </c>
      <c r="AI8" s="7" t="s">
        <v>571</v>
      </c>
      <c r="BA8" s="8"/>
      <c r="BB8" s="8"/>
    </row>
    <row r="9" spans="1:54" ht="16.5" customHeight="1" thickBot="1">
      <c r="A9" s="660" t="s">
        <v>572</v>
      </c>
      <c r="B9" s="661"/>
      <c r="C9" s="661"/>
      <c r="D9" s="661"/>
      <c r="E9" s="661"/>
      <c r="F9" s="661"/>
      <c r="G9" s="661"/>
      <c r="H9" s="661"/>
      <c r="I9" s="662"/>
      <c r="J9" s="663" t="s">
        <v>573</v>
      </c>
      <c r="K9" s="664"/>
      <c r="L9" s="664"/>
      <c r="M9" s="664"/>
      <c r="N9" s="664"/>
      <c r="O9" s="664"/>
      <c r="P9" s="665"/>
      <c r="Q9" s="666" t="s">
        <v>574</v>
      </c>
      <c r="R9" s="666"/>
      <c r="S9" s="666"/>
      <c r="T9" s="669" t="s">
        <v>5</v>
      </c>
      <c r="U9" s="670"/>
      <c r="V9" s="670"/>
      <c r="W9" s="670"/>
      <c r="X9" s="670"/>
      <c r="Y9" s="671"/>
      <c r="Z9" s="24" t="s">
        <v>83</v>
      </c>
      <c r="AA9" s="7" t="s">
        <v>30</v>
      </c>
      <c r="AD9" s="26" t="s">
        <v>82</v>
      </c>
      <c r="AE9" s="26" t="s">
        <v>98</v>
      </c>
      <c r="AG9" s="7">
        <v>2016</v>
      </c>
      <c r="AH9" s="264" t="s">
        <v>575</v>
      </c>
      <c r="BA9" s="8"/>
      <c r="BB9" s="8"/>
    </row>
    <row r="10" spans="1:54" ht="27.75" customHeight="1" thickBot="1">
      <c r="A10" s="31" t="s">
        <v>576</v>
      </c>
      <c r="B10" s="678" t="s">
        <v>15</v>
      </c>
      <c r="C10" s="679"/>
      <c r="D10" s="679"/>
      <c r="E10" s="679"/>
      <c r="F10" s="679"/>
      <c r="G10" s="679"/>
      <c r="H10" s="679"/>
      <c r="I10" s="680"/>
      <c r="J10" s="32" t="s">
        <v>18</v>
      </c>
      <c r="K10" s="681"/>
      <c r="L10" s="682"/>
      <c r="M10" s="682"/>
      <c r="N10" s="682"/>
      <c r="O10" s="682"/>
      <c r="P10" s="683"/>
      <c r="Q10" s="667"/>
      <c r="R10" s="667"/>
      <c r="S10" s="667"/>
      <c r="T10" s="672"/>
      <c r="U10" s="673"/>
      <c r="V10" s="673"/>
      <c r="W10" s="673"/>
      <c r="X10" s="673"/>
      <c r="Y10" s="674"/>
      <c r="Z10" s="24" t="s">
        <v>65</v>
      </c>
      <c r="AE10" s="26" t="s">
        <v>54</v>
      </c>
      <c r="AG10" s="7">
        <v>2017</v>
      </c>
      <c r="AH10" s="264" t="s">
        <v>577</v>
      </c>
      <c r="BA10" s="8"/>
      <c r="BB10" s="8"/>
    </row>
    <row r="11" spans="1:54" ht="27.75" customHeight="1" thickBot="1">
      <c r="A11" s="33" t="s">
        <v>16</v>
      </c>
      <c r="B11" s="722" t="s">
        <v>343</v>
      </c>
      <c r="C11" s="723"/>
      <c r="D11" s="723"/>
      <c r="E11" s="267"/>
      <c r="F11" s="267"/>
      <c r="G11" s="267"/>
      <c r="H11" s="267"/>
      <c r="I11" s="35"/>
      <c r="J11" s="36" t="s">
        <v>16</v>
      </c>
      <c r="K11" s="268"/>
      <c r="L11" s="269"/>
      <c r="M11" s="269"/>
      <c r="N11" s="269"/>
      <c r="O11" s="269"/>
      <c r="P11" s="39"/>
      <c r="Q11" s="667"/>
      <c r="R11" s="667"/>
      <c r="S11" s="667"/>
      <c r="T11" s="672"/>
      <c r="U11" s="673"/>
      <c r="V11" s="673"/>
      <c r="W11" s="673"/>
      <c r="X11" s="673"/>
      <c r="Y11" s="674"/>
      <c r="Z11" s="24"/>
      <c r="AE11" s="26"/>
      <c r="AH11" s="264"/>
      <c r="BA11" s="8"/>
      <c r="BB11" s="8"/>
    </row>
    <row r="12" spans="1:54" ht="15.75" customHeight="1" thickTop="1" thickBot="1">
      <c r="A12" s="652" t="s">
        <v>579</v>
      </c>
      <c r="B12" s="653"/>
      <c r="C12" s="653"/>
      <c r="D12" s="653"/>
      <c r="E12" s="653"/>
      <c r="F12" s="653"/>
      <c r="G12" s="653"/>
      <c r="H12" s="653"/>
      <c r="I12" s="653"/>
      <c r="J12" s="653"/>
      <c r="K12" s="653"/>
      <c r="L12" s="653"/>
      <c r="M12" s="653"/>
      <c r="N12" s="653"/>
      <c r="O12" s="653"/>
      <c r="P12" s="653"/>
      <c r="Q12" s="653"/>
      <c r="R12" s="653"/>
      <c r="S12" s="653"/>
      <c r="T12" s="653"/>
      <c r="U12" s="653"/>
      <c r="V12" s="653"/>
      <c r="W12" s="653"/>
      <c r="X12" s="653"/>
      <c r="Y12" s="654"/>
      <c r="Z12" s="24" t="s">
        <v>580</v>
      </c>
      <c r="AG12" s="7">
        <v>2019</v>
      </c>
      <c r="AH12" s="264" t="s">
        <v>581</v>
      </c>
      <c r="BA12" s="8"/>
      <c r="BB12" s="8"/>
    </row>
    <row r="13" spans="1:54" ht="24" customHeight="1" thickBot="1">
      <c r="A13" s="218" t="s">
        <v>9</v>
      </c>
      <c r="B13" s="716" t="s">
        <v>10</v>
      </c>
      <c r="C13" s="716"/>
      <c r="D13" s="220" t="s">
        <v>11</v>
      </c>
      <c r="E13" s="716" t="s">
        <v>60</v>
      </c>
      <c r="F13" s="716"/>
      <c r="G13" s="716"/>
      <c r="H13" s="716"/>
      <c r="I13" s="221" t="s">
        <v>13</v>
      </c>
      <c r="J13" s="717" t="s">
        <v>96</v>
      </c>
      <c r="K13" s="717"/>
      <c r="L13" s="717"/>
      <c r="M13" s="717"/>
      <c r="N13" s="721" t="s">
        <v>582</v>
      </c>
      <c r="O13" s="721"/>
      <c r="P13" s="718" t="s">
        <v>465</v>
      </c>
      <c r="Q13" s="719"/>
      <c r="R13" s="719"/>
      <c r="S13" s="719"/>
      <c r="T13" s="719"/>
      <c r="U13" s="719"/>
      <c r="V13" s="719"/>
      <c r="W13" s="719"/>
      <c r="X13" s="719"/>
      <c r="Y13" s="720"/>
      <c r="Z13" s="30" t="s">
        <v>583</v>
      </c>
      <c r="AG13" s="7">
        <v>2020</v>
      </c>
      <c r="AH13" s="264" t="s">
        <v>584</v>
      </c>
      <c r="BA13" s="8"/>
      <c r="BB13" s="8"/>
    </row>
    <row r="14" spans="1:54">
      <c r="A14" s="228"/>
      <c r="B14" s="46"/>
      <c r="C14" s="46"/>
      <c r="D14" s="266"/>
      <c r="E14" s="46"/>
      <c r="F14" s="46"/>
      <c r="G14" s="46"/>
      <c r="H14" s="46"/>
      <c r="I14" s="48"/>
      <c r="J14" s="192"/>
      <c r="K14" s="192"/>
      <c r="L14" s="192"/>
      <c r="M14" s="192"/>
      <c r="N14" s="721"/>
      <c r="O14" s="721"/>
      <c r="P14" s="713" t="s">
        <v>527</v>
      </c>
      <c r="Q14" s="714"/>
      <c r="R14" s="714"/>
      <c r="S14" s="714"/>
      <c r="T14" s="714"/>
      <c r="U14" s="714"/>
      <c r="V14" s="714"/>
      <c r="W14" s="714"/>
      <c r="X14" s="714"/>
      <c r="Y14" s="715"/>
      <c r="Z14" s="26"/>
      <c r="AH14" s="264"/>
      <c r="BA14" s="8"/>
      <c r="BB14" s="8"/>
    </row>
    <row r="15" spans="1:54">
      <c r="A15" s="228"/>
      <c r="B15" s="46"/>
      <c r="C15" s="46"/>
      <c r="D15" s="266"/>
      <c r="E15" s="46"/>
      <c r="F15" s="46"/>
      <c r="G15" s="46"/>
      <c r="H15" s="46"/>
      <c r="I15" s="48"/>
      <c r="J15" s="192"/>
      <c r="K15" s="192"/>
      <c r="L15" s="192"/>
      <c r="M15" s="192"/>
      <c r="N15" s="721"/>
      <c r="O15" s="721"/>
      <c r="P15" s="535" t="s">
        <v>466</v>
      </c>
      <c r="Q15" s="352"/>
      <c r="R15" s="352"/>
      <c r="S15" s="352"/>
      <c r="T15" s="352"/>
      <c r="U15" s="352"/>
      <c r="V15" s="352"/>
      <c r="W15" s="352"/>
      <c r="X15" s="352"/>
      <c r="Y15" s="353"/>
      <c r="Z15" s="26"/>
      <c r="AH15" s="264"/>
      <c r="BA15" s="8"/>
      <c r="BB15" s="8"/>
    </row>
    <row r="16" spans="1:54">
      <c r="A16" s="228"/>
      <c r="B16" s="46"/>
      <c r="C16" s="46"/>
      <c r="D16" s="266"/>
      <c r="E16" s="46"/>
      <c r="F16" s="46"/>
      <c r="G16" s="46"/>
      <c r="H16" s="46"/>
      <c r="I16" s="48"/>
      <c r="J16" s="192"/>
      <c r="K16" s="192"/>
      <c r="L16" s="192"/>
      <c r="M16" s="192"/>
      <c r="N16" s="721"/>
      <c r="O16" s="721"/>
      <c r="P16" s="535" t="s">
        <v>467</v>
      </c>
      <c r="Q16" s="352"/>
      <c r="R16" s="352"/>
      <c r="S16" s="352"/>
      <c r="T16" s="352"/>
      <c r="U16" s="352"/>
      <c r="V16" s="352"/>
      <c r="W16" s="352"/>
      <c r="X16" s="352"/>
      <c r="Y16" s="353"/>
      <c r="Z16" s="26"/>
      <c r="AH16" s="264"/>
      <c r="BA16" s="8"/>
      <c r="BB16" s="8"/>
    </row>
    <row r="17" spans="1:54">
      <c r="A17" s="228"/>
      <c r="B17" s="46"/>
      <c r="C17" s="46"/>
      <c r="D17" s="266"/>
      <c r="E17" s="46"/>
      <c r="F17" s="46"/>
      <c r="G17" s="46"/>
      <c r="H17" s="46"/>
      <c r="I17" s="48"/>
      <c r="J17" s="192"/>
      <c r="K17" s="192"/>
      <c r="L17" s="192"/>
      <c r="M17" s="192"/>
      <c r="N17" s="721"/>
      <c r="O17" s="721"/>
      <c r="P17" s="535" t="s">
        <v>468</v>
      </c>
      <c r="Q17" s="352"/>
      <c r="R17" s="352"/>
      <c r="S17" s="352"/>
      <c r="T17" s="352"/>
      <c r="U17" s="352"/>
      <c r="V17" s="352"/>
      <c r="W17" s="352"/>
      <c r="X17" s="352"/>
      <c r="Y17" s="353"/>
      <c r="Z17" s="26"/>
      <c r="AH17" s="264"/>
      <c r="BA17" s="8"/>
      <c r="BB17" s="8"/>
    </row>
    <row r="18" spans="1:54" ht="15.75" thickBot="1">
      <c r="A18" s="709" t="s">
        <v>585</v>
      </c>
      <c r="B18" s="626"/>
      <c r="C18" s="626"/>
      <c r="D18" s="626"/>
      <c r="E18" s="626"/>
      <c r="F18" s="626"/>
      <c r="G18" s="626"/>
      <c r="H18" s="626"/>
      <c r="I18" s="626"/>
      <c r="J18" s="626"/>
      <c r="K18" s="626"/>
      <c r="L18" s="626"/>
      <c r="M18" s="626"/>
      <c r="N18" s="626"/>
      <c r="O18" s="626"/>
      <c r="P18" s="626"/>
      <c r="Q18" s="626"/>
      <c r="R18" s="626"/>
      <c r="S18" s="626"/>
      <c r="T18" s="626"/>
      <c r="U18" s="626"/>
      <c r="V18" s="626"/>
      <c r="W18" s="626"/>
      <c r="X18" s="627"/>
      <c r="Y18" s="628"/>
      <c r="AG18" s="7">
        <v>2021</v>
      </c>
      <c r="BA18" s="8"/>
      <c r="BB18" s="8"/>
    </row>
    <row r="19" spans="1:54" ht="26.25" customHeight="1" thickBot="1">
      <c r="A19" s="710" t="s">
        <v>411</v>
      </c>
      <c r="B19" s="621" t="s">
        <v>586</v>
      </c>
      <c r="C19" s="631" t="s">
        <v>587</v>
      </c>
      <c r="D19" s="631"/>
      <c r="E19" s="631"/>
      <c r="F19" s="631"/>
      <c r="G19" s="631"/>
      <c r="H19" s="631"/>
      <c r="I19" s="631"/>
      <c r="J19" s="631"/>
      <c r="K19" s="631"/>
      <c r="L19" s="631"/>
      <c r="M19" s="631"/>
      <c r="N19" s="631"/>
      <c r="O19" s="631"/>
      <c r="P19" s="631"/>
      <c r="Q19" s="631"/>
      <c r="R19" s="631"/>
      <c r="S19" s="631"/>
      <c r="T19" s="631"/>
      <c r="U19" s="631"/>
      <c r="V19" s="631"/>
      <c r="W19" s="617" t="s">
        <v>588</v>
      </c>
      <c r="X19" s="617"/>
      <c r="Y19" s="632" t="s">
        <v>589</v>
      </c>
      <c r="AG19" s="7">
        <v>2022</v>
      </c>
      <c r="BA19" s="8"/>
      <c r="BB19" s="8"/>
    </row>
    <row r="20" spans="1:54" ht="31.5" customHeight="1" thickBot="1">
      <c r="A20" s="711"/>
      <c r="B20" s="712"/>
      <c r="C20" s="616" t="s">
        <v>590</v>
      </c>
      <c r="D20" s="616" t="s">
        <v>591</v>
      </c>
      <c r="E20" s="616" t="s">
        <v>592</v>
      </c>
      <c r="F20" s="618" t="s">
        <v>24</v>
      </c>
      <c r="G20" s="619"/>
      <c r="H20" s="616" t="s">
        <v>39</v>
      </c>
      <c r="I20" s="618" t="s">
        <v>593</v>
      </c>
      <c r="J20" s="619"/>
      <c r="K20" s="616" t="s">
        <v>40</v>
      </c>
      <c r="L20" s="618" t="s">
        <v>42</v>
      </c>
      <c r="M20" s="622"/>
      <c r="N20" s="619"/>
      <c r="O20" s="614" t="s">
        <v>25</v>
      </c>
      <c r="P20" s="614"/>
      <c r="Q20" s="614"/>
      <c r="R20" s="614"/>
      <c r="S20" s="614"/>
      <c r="T20" s="614"/>
      <c r="U20" s="614" t="s">
        <v>594</v>
      </c>
      <c r="V20" s="614"/>
      <c r="W20" s="614" t="s">
        <v>595</v>
      </c>
      <c r="X20" s="614"/>
      <c r="Y20" s="633"/>
      <c r="AG20" s="7">
        <v>2023</v>
      </c>
      <c r="BA20" s="8"/>
      <c r="BB20" s="8"/>
    </row>
    <row r="21" spans="1:54" ht="32.25" customHeight="1" thickBot="1">
      <c r="A21" s="711"/>
      <c r="B21" s="712"/>
      <c r="C21" s="634"/>
      <c r="D21" s="634"/>
      <c r="E21" s="634"/>
      <c r="F21" s="620"/>
      <c r="G21" s="621"/>
      <c r="H21" s="617"/>
      <c r="I21" s="620"/>
      <c r="J21" s="621"/>
      <c r="K21" s="617"/>
      <c r="L21" s="620"/>
      <c r="M21" s="623"/>
      <c r="N21" s="621"/>
      <c r="O21" s="50">
        <v>2013</v>
      </c>
      <c r="P21" s="50">
        <v>2014</v>
      </c>
      <c r="Q21" s="50">
        <v>2015</v>
      </c>
      <c r="R21" s="50">
        <v>2015</v>
      </c>
      <c r="S21" s="50">
        <v>2016</v>
      </c>
      <c r="T21" s="50"/>
      <c r="U21" s="51" t="s">
        <v>596</v>
      </c>
      <c r="V21" s="51" t="s">
        <v>597</v>
      </c>
      <c r="W21" s="50" t="s">
        <v>598</v>
      </c>
      <c r="X21" s="50" t="s">
        <v>599</v>
      </c>
      <c r="Y21" s="631"/>
      <c r="AG21" s="7">
        <v>2024</v>
      </c>
      <c r="BA21" s="8"/>
      <c r="BB21" s="8"/>
    </row>
    <row r="22" spans="1:54" ht="106.5" customHeight="1" thickBot="1">
      <c r="A22" s="329" t="s">
        <v>412</v>
      </c>
      <c r="B22" s="321"/>
      <c r="C22" s="54"/>
      <c r="D22" s="54"/>
      <c r="E22" s="54"/>
      <c r="F22" s="606"/>
      <c r="G22" s="607"/>
      <c r="H22" s="55"/>
      <c r="I22" s="606"/>
      <c r="J22" s="607"/>
      <c r="K22" s="55"/>
      <c r="L22" s="606"/>
      <c r="M22" s="615"/>
      <c r="N22" s="607"/>
      <c r="O22" s="57"/>
      <c r="P22" s="57"/>
      <c r="Q22" s="57"/>
      <c r="R22" s="57"/>
      <c r="S22" s="57"/>
      <c r="T22" s="57"/>
      <c r="U22" s="58"/>
      <c r="V22" s="58"/>
      <c r="W22" s="59"/>
      <c r="X22" s="58"/>
      <c r="Y22" s="60"/>
      <c r="BA22" s="8"/>
      <c r="BB22" s="8"/>
    </row>
    <row r="23" spans="1:54" ht="74.25" customHeight="1" thickBot="1">
      <c r="A23" s="329" t="s">
        <v>414</v>
      </c>
      <c r="B23" s="322"/>
      <c r="C23" s="57"/>
      <c r="D23" s="57"/>
      <c r="E23" s="57"/>
      <c r="F23" s="609"/>
      <c r="G23" s="610"/>
      <c r="H23" s="62"/>
      <c r="I23" s="606"/>
      <c r="J23" s="607"/>
      <c r="K23" s="62"/>
      <c r="L23" s="602"/>
      <c r="M23" s="608"/>
      <c r="N23" s="603"/>
      <c r="O23" s="57"/>
      <c r="P23" s="57"/>
      <c r="Q23" s="57"/>
      <c r="R23" s="57"/>
      <c r="S23" s="57"/>
      <c r="T23" s="57"/>
      <c r="U23" s="58"/>
      <c r="V23" s="58"/>
      <c r="W23" s="59"/>
      <c r="X23" s="58"/>
      <c r="Y23" s="60"/>
      <c r="BA23" s="8"/>
      <c r="BB23" s="8"/>
    </row>
    <row r="24" spans="1:54" ht="75.75" customHeight="1" thickBot="1">
      <c r="A24" s="330" t="s">
        <v>1023</v>
      </c>
      <c r="B24" s="323"/>
      <c r="C24" s="57"/>
      <c r="D24" s="57"/>
      <c r="E24" s="57"/>
      <c r="F24" s="609"/>
      <c r="G24" s="610"/>
      <c r="H24" s="62"/>
      <c r="I24" s="606"/>
      <c r="J24" s="607"/>
      <c r="K24" s="62"/>
      <c r="L24" s="602"/>
      <c r="M24" s="608"/>
      <c r="N24" s="603"/>
      <c r="O24" s="57"/>
      <c r="P24" s="57"/>
      <c r="Q24" s="57"/>
      <c r="R24" s="57"/>
      <c r="S24" s="57"/>
      <c r="T24" s="64"/>
      <c r="U24" s="65"/>
      <c r="V24" s="58"/>
      <c r="W24" s="59"/>
      <c r="X24" s="58"/>
      <c r="Y24" s="60"/>
      <c r="BA24" s="8"/>
      <c r="BB24" s="8"/>
    </row>
    <row r="25" spans="1:54" ht="75.75" thickBot="1">
      <c r="A25" s="702" t="s">
        <v>417</v>
      </c>
      <c r="B25" s="322" t="s">
        <v>469</v>
      </c>
      <c r="C25" s="67" t="s">
        <v>1024</v>
      </c>
      <c r="D25" s="67" t="s">
        <v>1025</v>
      </c>
      <c r="E25" s="67" t="s">
        <v>1026</v>
      </c>
      <c r="F25" s="278" t="s">
        <v>54</v>
      </c>
      <c r="G25" s="277"/>
      <c r="H25" s="62" t="s">
        <v>21</v>
      </c>
      <c r="I25" s="270" t="s">
        <v>23</v>
      </c>
      <c r="J25" s="271"/>
      <c r="K25" s="62" t="s">
        <v>22</v>
      </c>
      <c r="L25" s="275" t="s">
        <v>568</v>
      </c>
      <c r="M25" s="273"/>
      <c r="N25" s="274"/>
      <c r="O25" s="57"/>
      <c r="P25" s="57"/>
      <c r="Q25" s="57"/>
      <c r="R25" s="59">
        <v>3</v>
      </c>
      <c r="S25" s="59"/>
      <c r="T25" s="64"/>
      <c r="U25" s="68">
        <v>0.04</v>
      </c>
      <c r="V25" s="58"/>
      <c r="W25" s="59"/>
      <c r="X25" s="58"/>
      <c r="Y25" s="60"/>
      <c r="BA25" s="8"/>
      <c r="BB25" s="8"/>
    </row>
    <row r="26" spans="1:54" ht="75.75" thickBot="1">
      <c r="A26" s="703"/>
      <c r="B26" s="322" t="s">
        <v>470</v>
      </c>
      <c r="C26" s="67" t="s">
        <v>471</v>
      </c>
      <c r="D26" s="67" t="s">
        <v>472</v>
      </c>
      <c r="E26" s="67" t="s">
        <v>1027</v>
      </c>
      <c r="F26" s="276" t="s">
        <v>26</v>
      </c>
      <c r="G26" s="277"/>
      <c r="H26" s="244" t="s">
        <v>21</v>
      </c>
      <c r="I26" s="270" t="s">
        <v>23</v>
      </c>
      <c r="J26" s="271"/>
      <c r="K26" s="62" t="s">
        <v>22</v>
      </c>
      <c r="L26" s="275" t="s">
        <v>568</v>
      </c>
      <c r="M26" s="273"/>
      <c r="N26" s="274"/>
      <c r="O26" s="57"/>
      <c r="P26" s="57"/>
      <c r="Q26" s="57"/>
      <c r="R26" s="57">
        <v>100</v>
      </c>
      <c r="S26" s="57"/>
      <c r="T26" s="64"/>
      <c r="U26" s="68">
        <v>1</v>
      </c>
      <c r="V26" s="58"/>
      <c r="W26" s="248"/>
      <c r="X26" s="58"/>
      <c r="Y26" s="60" t="s">
        <v>558</v>
      </c>
      <c r="BA26" s="8"/>
      <c r="BB26" s="8"/>
    </row>
    <row r="27" spans="1:54" ht="141" thickBot="1">
      <c r="A27" s="348" t="s">
        <v>421</v>
      </c>
      <c r="B27" s="322" t="s">
        <v>1906</v>
      </c>
      <c r="C27" s="57" t="s">
        <v>473</v>
      </c>
      <c r="D27" s="57" t="s">
        <v>528</v>
      </c>
      <c r="E27" s="67" t="s">
        <v>1028</v>
      </c>
      <c r="F27" s="278" t="s">
        <v>26</v>
      </c>
      <c r="G27" s="277"/>
      <c r="H27" s="244" t="s">
        <v>21</v>
      </c>
      <c r="I27" s="270" t="s">
        <v>23</v>
      </c>
      <c r="J27" s="271"/>
      <c r="K27" s="244" t="s">
        <v>22</v>
      </c>
      <c r="L27" s="275" t="s">
        <v>568</v>
      </c>
      <c r="M27" s="273"/>
      <c r="N27" s="274"/>
      <c r="O27" s="57"/>
      <c r="P27" s="57"/>
      <c r="Q27" s="57"/>
      <c r="R27" s="57">
        <v>100</v>
      </c>
      <c r="S27" s="57">
        <v>100</v>
      </c>
      <c r="T27" s="64"/>
      <c r="U27" s="68">
        <v>1</v>
      </c>
      <c r="V27" s="58"/>
      <c r="W27" s="59"/>
      <c r="X27" s="58"/>
      <c r="Y27" s="60" t="s">
        <v>558</v>
      </c>
      <c r="BA27" s="8"/>
      <c r="BB27" s="8"/>
    </row>
    <row r="28" spans="1:54" ht="75.75" thickBot="1">
      <c r="A28" s="536" t="s">
        <v>1131</v>
      </c>
      <c r="B28" s="325" t="s">
        <v>474</v>
      </c>
      <c r="C28" s="57" t="s">
        <v>475</v>
      </c>
      <c r="D28" s="57" t="s">
        <v>476</v>
      </c>
      <c r="E28" s="67" t="s">
        <v>1029</v>
      </c>
      <c r="F28" s="276" t="s">
        <v>26</v>
      </c>
      <c r="G28" s="277"/>
      <c r="H28" s="244" t="s">
        <v>21</v>
      </c>
      <c r="I28" s="270" t="s">
        <v>23</v>
      </c>
      <c r="J28" s="271"/>
      <c r="K28" s="244" t="s">
        <v>22</v>
      </c>
      <c r="L28" s="275" t="s">
        <v>568</v>
      </c>
      <c r="M28" s="273"/>
      <c r="N28" s="274"/>
      <c r="O28" s="57"/>
      <c r="P28" s="57"/>
      <c r="Q28" s="57"/>
      <c r="R28" s="57">
        <v>100</v>
      </c>
      <c r="S28" s="57">
        <v>100</v>
      </c>
      <c r="T28" s="64"/>
      <c r="U28" s="68">
        <v>1</v>
      </c>
      <c r="V28" s="58"/>
      <c r="W28" s="59"/>
      <c r="X28" s="58"/>
      <c r="Y28" s="60" t="s">
        <v>558</v>
      </c>
      <c r="BA28" s="8"/>
      <c r="BB28" s="8"/>
    </row>
    <row r="29" spans="1:54" ht="120.75" thickBot="1">
      <c r="A29" s="704" t="s">
        <v>417</v>
      </c>
      <c r="B29" s="322" t="s">
        <v>477</v>
      </c>
      <c r="C29" s="57" t="s">
        <v>529</v>
      </c>
      <c r="D29" s="57" t="s">
        <v>478</v>
      </c>
      <c r="E29" s="67" t="s">
        <v>1030</v>
      </c>
      <c r="F29" s="278" t="s">
        <v>54</v>
      </c>
      <c r="G29" s="277"/>
      <c r="H29" s="244" t="s">
        <v>21</v>
      </c>
      <c r="I29" s="270" t="s">
        <v>23</v>
      </c>
      <c r="J29" s="271"/>
      <c r="K29" s="244" t="s">
        <v>22</v>
      </c>
      <c r="L29" s="275" t="s">
        <v>568</v>
      </c>
      <c r="M29" s="273"/>
      <c r="N29" s="274"/>
      <c r="O29" s="57"/>
      <c r="P29" s="57"/>
      <c r="Q29" s="57"/>
      <c r="R29" s="57">
        <v>10</v>
      </c>
      <c r="S29" s="57">
        <v>12</v>
      </c>
      <c r="T29" s="64"/>
      <c r="U29" s="68">
        <v>1</v>
      </c>
      <c r="V29" s="58"/>
      <c r="W29" s="59"/>
      <c r="X29" s="58"/>
      <c r="Y29" s="60"/>
      <c r="BA29" s="8"/>
      <c r="BB29" s="8"/>
    </row>
    <row r="30" spans="1:54" ht="105.75" thickBot="1">
      <c r="A30" s="705"/>
      <c r="B30" s="322" t="s">
        <v>530</v>
      </c>
      <c r="C30" s="57" t="s">
        <v>531</v>
      </c>
      <c r="D30" s="57" t="s">
        <v>479</v>
      </c>
      <c r="E30" s="67" t="s">
        <v>1031</v>
      </c>
      <c r="F30" s="278" t="s">
        <v>26</v>
      </c>
      <c r="G30" s="277"/>
      <c r="H30" s="244" t="s">
        <v>21</v>
      </c>
      <c r="I30" s="270" t="s">
        <v>23</v>
      </c>
      <c r="J30" s="271"/>
      <c r="K30" s="244" t="s">
        <v>22</v>
      </c>
      <c r="L30" s="275" t="s">
        <v>568</v>
      </c>
      <c r="M30" s="273"/>
      <c r="N30" s="274"/>
      <c r="O30" s="57"/>
      <c r="P30" s="57"/>
      <c r="Q30" s="57"/>
      <c r="R30" s="57">
        <v>100</v>
      </c>
      <c r="S30" s="57">
        <v>100</v>
      </c>
      <c r="T30" s="64"/>
      <c r="U30" s="68">
        <v>1</v>
      </c>
      <c r="V30" s="58"/>
      <c r="W30" s="59"/>
      <c r="X30" s="58"/>
      <c r="Y30" s="60"/>
      <c r="BA30" s="8"/>
      <c r="BB30" s="8"/>
    </row>
    <row r="31" spans="1:54" ht="105.75" thickBot="1">
      <c r="A31" s="349" t="s">
        <v>1907</v>
      </c>
      <c r="B31" s="322" t="s">
        <v>532</v>
      </c>
      <c r="C31" s="67" t="s">
        <v>533</v>
      </c>
      <c r="D31" s="57" t="s">
        <v>534</v>
      </c>
      <c r="E31" s="67" t="s">
        <v>1032</v>
      </c>
      <c r="F31" s="278" t="s">
        <v>54</v>
      </c>
      <c r="G31" s="277"/>
      <c r="H31" s="244" t="s">
        <v>21</v>
      </c>
      <c r="I31" s="270" t="s">
        <v>23</v>
      </c>
      <c r="J31" s="271"/>
      <c r="K31" s="351" t="s">
        <v>22</v>
      </c>
      <c r="L31" s="249" t="s">
        <v>568</v>
      </c>
      <c r="M31" s="253"/>
      <c r="N31" s="254"/>
      <c r="O31" s="57"/>
      <c r="P31" s="57"/>
      <c r="Q31" s="57"/>
      <c r="R31" s="57"/>
      <c r="S31" s="57"/>
      <c r="T31" s="64"/>
      <c r="U31" s="68"/>
      <c r="V31" s="58"/>
      <c r="W31" s="59"/>
      <c r="X31" s="58"/>
      <c r="Y31" s="60"/>
      <c r="BA31" s="8"/>
      <c r="BB31" s="8"/>
    </row>
    <row r="32" spans="1:54" ht="15.75" thickBot="1">
      <c r="A32" s="334"/>
      <c r="B32" s="328"/>
      <c r="C32" s="57"/>
      <c r="D32" s="57"/>
      <c r="E32" s="57"/>
      <c r="F32" s="604"/>
      <c r="G32" s="605"/>
      <c r="H32" s="62"/>
      <c r="I32" s="606"/>
      <c r="J32" s="607"/>
      <c r="K32" s="62"/>
      <c r="L32" s="602"/>
      <c r="M32" s="608"/>
      <c r="N32" s="603"/>
      <c r="O32" s="57"/>
      <c r="P32" s="57"/>
      <c r="Q32" s="57"/>
      <c r="R32" s="57"/>
      <c r="S32" s="57"/>
      <c r="T32" s="64"/>
      <c r="U32" s="68"/>
      <c r="V32" s="58"/>
      <c r="W32" s="59"/>
      <c r="X32" s="58"/>
      <c r="Y32" s="60"/>
      <c r="BA32" s="8"/>
      <c r="BB32" s="8"/>
    </row>
    <row r="33" spans="1:54" ht="24" customHeight="1" thickBot="1">
      <c r="A33" s="708" t="s">
        <v>601</v>
      </c>
      <c r="B33" s="588"/>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BA33" s="8"/>
      <c r="BB33" s="8"/>
    </row>
    <row r="34" spans="1:54" ht="21.75" customHeight="1" thickBot="1">
      <c r="A34" s="588" t="s">
        <v>602</v>
      </c>
      <c r="B34" s="588"/>
      <c r="C34" s="588"/>
      <c r="D34" s="588"/>
      <c r="E34" s="588"/>
      <c r="F34" s="588"/>
      <c r="G34" s="588"/>
      <c r="H34" s="588"/>
      <c r="I34" s="588"/>
      <c r="J34" s="588"/>
      <c r="K34" s="588" t="s">
        <v>603</v>
      </c>
      <c r="L34" s="588"/>
      <c r="M34" s="588"/>
      <c r="N34" s="588"/>
      <c r="O34" s="588"/>
      <c r="P34" s="588"/>
      <c r="Q34" s="588"/>
      <c r="R34" s="588"/>
      <c r="S34" s="588"/>
      <c r="T34" s="588"/>
      <c r="U34" s="588"/>
      <c r="V34" s="588"/>
      <c r="W34" s="588"/>
      <c r="X34" s="588"/>
      <c r="Y34" s="588"/>
      <c r="BA34" s="8"/>
      <c r="BB34" s="8"/>
    </row>
    <row r="35" spans="1:54" ht="34.5" customHeight="1" thickBot="1">
      <c r="A35" s="588" t="s">
        <v>410</v>
      </c>
      <c r="B35" s="588"/>
      <c r="C35" s="588"/>
      <c r="D35" s="588"/>
      <c r="E35" s="588"/>
      <c r="F35" s="588" t="s">
        <v>49</v>
      </c>
      <c r="G35" s="588"/>
      <c r="H35" s="588"/>
      <c r="I35" s="588"/>
      <c r="J35" s="588"/>
      <c r="K35" s="589" t="s">
        <v>604</v>
      </c>
      <c r="L35" s="590" t="s">
        <v>605</v>
      </c>
      <c r="M35" s="591"/>
      <c r="N35" s="591"/>
      <c r="O35" s="591"/>
      <c r="P35" s="591"/>
      <c r="Q35" s="591"/>
      <c r="R35" s="591"/>
      <c r="S35" s="591"/>
      <c r="T35" s="591"/>
      <c r="U35" s="591"/>
      <c r="V35" s="591"/>
      <c r="W35" s="591"/>
      <c r="X35" s="591"/>
      <c r="Y35" s="592"/>
      <c r="BA35" s="8"/>
      <c r="BB35" s="8"/>
    </row>
    <row r="36" spans="1:54" ht="24" customHeight="1" thickBot="1">
      <c r="A36" s="588"/>
      <c r="B36" s="588"/>
      <c r="C36" s="588" t="s">
        <v>0</v>
      </c>
      <c r="D36" s="588" t="s">
        <v>1</v>
      </c>
      <c r="E36" s="588" t="s">
        <v>3</v>
      </c>
      <c r="F36" s="588" t="s">
        <v>0</v>
      </c>
      <c r="G36" s="588" t="s">
        <v>2</v>
      </c>
      <c r="H36" s="588"/>
      <c r="I36" s="589" t="s">
        <v>33</v>
      </c>
      <c r="J36" s="588" t="s">
        <v>3</v>
      </c>
      <c r="K36" s="589"/>
      <c r="L36" s="590" t="s">
        <v>606</v>
      </c>
      <c r="M36" s="591"/>
      <c r="N36" s="591"/>
      <c r="O36" s="591"/>
      <c r="P36" s="591"/>
      <c r="Q36" s="592"/>
      <c r="R36" s="593" t="s">
        <v>49</v>
      </c>
      <c r="S36" s="594"/>
      <c r="T36" s="594"/>
      <c r="U36" s="594"/>
      <c r="V36" s="595"/>
      <c r="W36" s="596" t="s">
        <v>607</v>
      </c>
      <c r="X36" s="597"/>
      <c r="Y36" s="600" t="s">
        <v>608</v>
      </c>
      <c r="BA36" s="8"/>
      <c r="BB36" s="8"/>
    </row>
    <row r="37" spans="1:54" ht="45.75" customHeight="1" thickBot="1">
      <c r="A37" s="588"/>
      <c r="B37" s="588"/>
      <c r="C37" s="588"/>
      <c r="D37" s="588"/>
      <c r="E37" s="588"/>
      <c r="F37" s="588"/>
      <c r="G37" s="588"/>
      <c r="H37" s="588"/>
      <c r="I37" s="589"/>
      <c r="J37" s="588"/>
      <c r="K37" s="589"/>
      <c r="L37" s="590" t="s">
        <v>609</v>
      </c>
      <c r="M37" s="592"/>
      <c r="N37" s="590" t="s">
        <v>1</v>
      </c>
      <c r="O37" s="592"/>
      <c r="P37" s="593" t="s">
        <v>3</v>
      </c>
      <c r="Q37" s="595"/>
      <c r="R37" s="281" t="s">
        <v>609</v>
      </c>
      <c r="S37" s="593" t="s">
        <v>2</v>
      </c>
      <c r="T37" s="595"/>
      <c r="U37" s="81" t="s">
        <v>610</v>
      </c>
      <c r="V37" s="280" t="s">
        <v>3</v>
      </c>
      <c r="W37" s="598"/>
      <c r="X37" s="599"/>
      <c r="Y37" s="601"/>
      <c r="BA37" s="8"/>
      <c r="BB37" s="8"/>
    </row>
    <row r="38" spans="1:54" ht="19.5" customHeight="1" thickBot="1">
      <c r="A38" s="576" t="s">
        <v>611</v>
      </c>
      <c r="B38" s="577"/>
      <c r="C38" s="291"/>
      <c r="D38" s="83"/>
      <c r="E38" s="290">
        <f>SUM(C38:D38)</f>
        <v>0</v>
      </c>
      <c r="F38" s="291"/>
      <c r="G38" s="85" t="s">
        <v>577</v>
      </c>
      <c r="H38" s="291"/>
      <c r="I38" s="83"/>
      <c r="J38" s="84">
        <f>SUM(F38:I38)</f>
        <v>0</v>
      </c>
      <c r="K38" s="84">
        <f>E38+J38</f>
        <v>0</v>
      </c>
      <c r="L38" s="578"/>
      <c r="M38" s="579"/>
      <c r="N38" s="580"/>
      <c r="O38" s="581"/>
      <c r="P38" s="582">
        <f>SUM(L38:O38)</f>
        <v>0</v>
      </c>
      <c r="Q38" s="583"/>
      <c r="R38" s="292">
        <f>F38</f>
        <v>0</v>
      </c>
      <c r="S38" s="85" t="s">
        <v>581</v>
      </c>
      <c r="T38" s="292">
        <f>H38</f>
        <v>0</v>
      </c>
      <c r="U38" s="86"/>
      <c r="V38" s="87">
        <f>SUM(R38,T38,U38)</f>
        <v>0</v>
      </c>
      <c r="W38" s="706">
        <f>SUM(P38,V38)</f>
        <v>0</v>
      </c>
      <c r="X38" s="707"/>
      <c r="Y38" s="88">
        <f>IF(W38=0,0,W38/K38)</f>
        <v>0</v>
      </c>
      <c r="BA38" s="8"/>
      <c r="BB38" s="8"/>
    </row>
    <row r="39" spans="1:54" ht="19.5" customHeight="1" thickBot="1">
      <c r="A39" s="576" t="s">
        <v>612</v>
      </c>
      <c r="B39" s="577"/>
      <c r="C39" s="291"/>
      <c r="D39" s="83"/>
      <c r="E39" s="290">
        <f>SUM(C39:D39)</f>
        <v>0</v>
      </c>
      <c r="F39" s="83"/>
      <c r="G39" s="85" t="s">
        <v>581</v>
      </c>
      <c r="H39" s="83"/>
      <c r="I39" s="83"/>
      <c r="J39" s="84">
        <f>SUM(F39:I39)</f>
        <v>0</v>
      </c>
      <c r="K39" s="84">
        <f>J39+E39</f>
        <v>0</v>
      </c>
      <c r="L39" s="578"/>
      <c r="M39" s="579"/>
      <c r="N39" s="586"/>
      <c r="O39" s="587"/>
      <c r="P39" s="582">
        <f>SUM(L39:O39)</f>
        <v>0</v>
      </c>
      <c r="Q39" s="583"/>
      <c r="R39" s="86"/>
      <c r="S39" s="85" t="s">
        <v>581</v>
      </c>
      <c r="T39" s="86"/>
      <c r="U39" s="86"/>
      <c r="V39" s="87">
        <f>SUM(R39,T39,U39)</f>
        <v>0</v>
      </c>
      <c r="W39" s="706">
        <f>SUM(P39,V39)</f>
        <v>0</v>
      </c>
      <c r="X39" s="707"/>
      <c r="Y39" s="88">
        <f>IF(W39=0,0,W39/K39)</f>
        <v>0</v>
      </c>
      <c r="BA39" s="8"/>
      <c r="BB39" s="8"/>
    </row>
    <row r="40" spans="1:54" ht="15.75" thickBot="1">
      <c r="A40" s="561" t="s">
        <v>613</v>
      </c>
      <c r="B40" s="562"/>
      <c r="C40" s="562"/>
      <c r="D40" s="562"/>
      <c r="E40" s="562"/>
      <c r="F40" s="562"/>
      <c r="G40" s="562"/>
      <c r="H40" s="562"/>
      <c r="I40" s="562"/>
      <c r="J40" s="562"/>
      <c r="K40" s="562"/>
      <c r="L40" s="562"/>
      <c r="M40" s="562"/>
      <c r="N40" s="562"/>
      <c r="O40" s="562"/>
      <c r="P40" s="562"/>
      <c r="Q40" s="562"/>
      <c r="R40" s="562"/>
      <c r="S40" s="562"/>
      <c r="T40" s="562"/>
      <c r="U40" s="562"/>
      <c r="V40" s="562"/>
      <c r="W40" s="562"/>
      <c r="X40" s="563"/>
      <c r="Y40" s="564"/>
      <c r="BA40" s="8"/>
      <c r="BB40" s="8"/>
    </row>
    <row r="41" spans="1:54" ht="17.25" thickTop="1" thickBot="1">
      <c r="A41" s="565"/>
      <c r="B41" s="566"/>
      <c r="C41" s="567"/>
      <c r="D41" s="568"/>
      <c r="E41" s="568"/>
      <c r="F41" s="568"/>
      <c r="G41" s="568"/>
      <c r="H41" s="568"/>
      <c r="I41" s="568"/>
      <c r="J41" s="568"/>
      <c r="K41" s="568"/>
      <c r="L41" s="568"/>
      <c r="M41" s="568"/>
      <c r="N41" s="568"/>
      <c r="O41" s="568"/>
      <c r="P41" s="568"/>
      <c r="Q41" s="568"/>
      <c r="R41" s="568"/>
      <c r="S41" s="568"/>
      <c r="T41" s="568"/>
      <c r="U41" s="568"/>
      <c r="V41" s="568"/>
      <c r="W41" s="568"/>
      <c r="X41" s="568"/>
      <c r="Y41" s="569"/>
      <c r="BA41" s="8"/>
      <c r="BB41" s="8"/>
    </row>
    <row r="42" spans="1:54" ht="16.5" thickBot="1">
      <c r="A42" s="570"/>
      <c r="B42" s="571"/>
      <c r="C42" s="572"/>
      <c r="D42" s="573"/>
      <c r="E42" s="573"/>
      <c r="F42" s="573"/>
      <c r="G42" s="573"/>
      <c r="H42" s="573"/>
      <c r="I42" s="573"/>
      <c r="J42" s="573"/>
      <c r="K42" s="573"/>
      <c r="L42" s="573"/>
      <c r="M42" s="573"/>
      <c r="N42" s="573"/>
      <c r="O42" s="573"/>
      <c r="P42" s="573"/>
      <c r="Q42" s="573"/>
      <c r="R42" s="573"/>
      <c r="S42" s="573"/>
      <c r="T42" s="573"/>
      <c r="U42" s="573"/>
      <c r="V42" s="573"/>
      <c r="W42" s="573"/>
      <c r="X42" s="573"/>
      <c r="Y42" s="574"/>
      <c r="BA42" s="8"/>
      <c r="BB42" s="8"/>
    </row>
    <row r="43" spans="1:54" ht="15.75" thickTop="1">
      <c r="BA43" s="8"/>
      <c r="BB43" s="8"/>
    </row>
    <row r="44" spans="1:54">
      <c r="C44" s="89"/>
      <c r="BA44" s="8"/>
      <c r="BB44" s="8"/>
    </row>
    <row r="45" spans="1:54">
      <c r="BA45" s="8"/>
      <c r="BB45" s="8"/>
    </row>
    <row r="46" spans="1:54">
      <c r="C46" s="89"/>
      <c r="BA46" s="8"/>
      <c r="BB46" s="8"/>
    </row>
    <row r="47" spans="1:54">
      <c r="BA47" s="8"/>
      <c r="BB47" s="8"/>
    </row>
    <row r="48" spans="1:54">
      <c r="BA48" s="8"/>
      <c r="BB48" s="8"/>
    </row>
    <row r="49" spans="53:54">
      <c r="BA49" s="8"/>
      <c r="BB49" s="8"/>
    </row>
    <row r="50" spans="53:54">
      <c r="BA50" s="8"/>
      <c r="BB50" s="8"/>
    </row>
    <row r="51" spans="53:54">
      <c r="BA51" s="8"/>
      <c r="BB51" s="8"/>
    </row>
    <row r="52" spans="53:54">
      <c r="BA52" s="8"/>
      <c r="BB52" s="8"/>
    </row>
    <row r="53" spans="53:54">
      <c r="BA53" s="8"/>
      <c r="BB53" s="8"/>
    </row>
    <row r="54" spans="53:54">
      <c r="BA54" s="8"/>
      <c r="BB54" s="8"/>
    </row>
    <row r="55" spans="53:54">
      <c r="BA55" s="8"/>
      <c r="BB55" s="8"/>
    </row>
    <row r="56" spans="53:54">
      <c r="BA56" s="8"/>
      <c r="BB56" s="8"/>
    </row>
    <row r="57" spans="53:54">
      <c r="BA57" s="8"/>
      <c r="BB57" s="8"/>
    </row>
    <row r="58" spans="53:54">
      <c r="BA58" s="8"/>
      <c r="BB58" s="8"/>
    </row>
    <row r="59" spans="53:54">
      <c r="BA59" s="8"/>
      <c r="BB59" s="8"/>
    </row>
    <row r="60" spans="53:54">
      <c r="BA60" s="8"/>
      <c r="BB60" s="8"/>
    </row>
    <row r="61" spans="53:54">
      <c r="BA61" s="8"/>
      <c r="BB61" s="8"/>
    </row>
    <row r="62" spans="53:54">
      <c r="BA62" s="8"/>
      <c r="BB62" s="8"/>
    </row>
    <row r="63" spans="53:54">
      <c r="BA63" s="8"/>
      <c r="BB63" s="8"/>
    </row>
    <row r="64" spans="53:54">
      <c r="BA64" s="8"/>
      <c r="BB64" s="8"/>
    </row>
    <row r="65" spans="53:54">
      <c r="BA65" s="8"/>
      <c r="BB65" s="8"/>
    </row>
    <row r="66" spans="53:54">
      <c r="BA66" s="8"/>
      <c r="BB66" s="8"/>
    </row>
    <row r="67" spans="53:54">
      <c r="BA67" s="8"/>
      <c r="BB67" s="8"/>
    </row>
    <row r="68" spans="53:54">
      <c r="BA68" s="8"/>
      <c r="BB68" s="8"/>
    </row>
    <row r="69" spans="53:54">
      <c r="BA69" s="8"/>
      <c r="BB69" s="8"/>
    </row>
    <row r="70" spans="53:54">
      <c r="BA70" s="8"/>
      <c r="BB70" s="8"/>
    </row>
    <row r="71" spans="53:54">
      <c r="BA71" s="8"/>
      <c r="BB71" s="8"/>
    </row>
    <row r="72" spans="53:54">
      <c r="BA72" s="8"/>
      <c r="BB72" s="8"/>
    </row>
    <row r="73" spans="53:54">
      <c r="BA73" s="8"/>
      <c r="BB73" s="8"/>
    </row>
    <row r="74" spans="53:54">
      <c r="BA74" s="8"/>
      <c r="BB74" s="8"/>
    </row>
    <row r="75" spans="53:54">
      <c r="BA75" s="8"/>
      <c r="BB75" s="8"/>
    </row>
    <row r="76" spans="53:54">
      <c r="BA76" s="8"/>
      <c r="BB76" s="8"/>
    </row>
    <row r="77" spans="53:54">
      <c r="BA77" s="8"/>
      <c r="BB77" s="8"/>
    </row>
    <row r="78" spans="53:54">
      <c r="BA78" s="8"/>
      <c r="BB78" s="8"/>
    </row>
    <row r="79" spans="53:54">
      <c r="BA79" s="8"/>
      <c r="BB79" s="8"/>
    </row>
    <row r="80" spans="53:54">
      <c r="BA80" s="8"/>
      <c r="BB80" s="8"/>
    </row>
    <row r="81" spans="53:54">
      <c r="BA81" s="8"/>
      <c r="BB81" s="8"/>
    </row>
    <row r="82" spans="53:54">
      <c r="BA82" s="8"/>
      <c r="BB82" s="8"/>
    </row>
    <row r="83" spans="53:54">
      <c r="BA83" s="8"/>
      <c r="BB83" s="8"/>
    </row>
    <row r="84" spans="53:54">
      <c r="BA84" s="8"/>
      <c r="BB84" s="8"/>
    </row>
    <row r="85" spans="53:54">
      <c r="BA85" s="8"/>
      <c r="BB85" s="8"/>
    </row>
    <row r="86" spans="53:54">
      <c r="BA86" s="8"/>
      <c r="BB86" s="8"/>
    </row>
    <row r="87" spans="53:54">
      <c r="BA87" s="8"/>
      <c r="BB87" s="8"/>
    </row>
    <row r="88" spans="53:54">
      <c r="BA88" s="8"/>
      <c r="BB88" s="8"/>
    </row>
    <row r="89" spans="53:54">
      <c r="BA89" s="8"/>
      <c r="BB89" s="8"/>
    </row>
    <row r="90" spans="53:54">
      <c r="BA90" s="8"/>
      <c r="BB90" s="8"/>
    </row>
    <row r="91" spans="53:54">
      <c r="BA91" s="8"/>
      <c r="BB91" s="8"/>
    </row>
    <row r="92" spans="53:54">
      <c r="BA92" s="8"/>
      <c r="BB92" s="8"/>
    </row>
    <row r="93" spans="53:54">
      <c r="BA93" s="8"/>
      <c r="BB93" s="8"/>
    </row>
    <row r="94" spans="53:54">
      <c r="BA94" s="8"/>
      <c r="BB94" s="8"/>
    </row>
    <row r="95" spans="53:54">
      <c r="BA95" s="8"/>
      <c r="BB95" s="8"/>
    </row>
    <row r="96" spans="53:54">
      <c r="BA96" s="8"/>
      <c r="BB96" s="8"/>
    </row>
    <row r="97" spans="53:54">
      <c r="BA97" s="8"/>
      <c r="BB97" s="8"/>
    </row>
    <row r="98" spans="53:54">
      <c r="BA98" s="8"/>
      <c r="BB98" s="8"/>
    </row>
    <row r="99" spans="53:54">
      <c r="BA99" s="8"/>
      <c r="BB99" s="8"/>
    </row>
    <row r="100" spans="53:54">
      <c r="BA100" s="8"/>
      <c r="BB100" s="8"/>
    </row>
    <row r="101" spans="53:54">
      <c r="BA101" s="8"/>
      <c r="BB101" s="8"/>
    </row>
    <row r="102" spans="53:54">
      <c r="BA102" s="8"/>
      <c r="BB102" s="8"/>
    </row>
    <row r="103" spans="53:54">
      <c r="BA103" s="8"/>
      <c r="BB103" s="8"/>
    </row>
    <row r="104" spans="53:54">
      <c r="BA104" s="8"/>
      <c r="BB104" s="8"/>
    </row>
    <row r="105" spans="53:54">
      <c r="BA105" s="8"/>
      <c r="BB105" s="8"/>
    </row>
    <row r="106" spans="53:54">
      <c r="BA106" s="8"/>
      <c r="BB106" s="8"/>
    </row>
    <row r="107" spans="53:54">
      <c r="BA107" s="8"/>
      <c r="BB107" s="8"/>
    </row>
    <row r="108" spans="53:54">
      <c r="BA108" s="8"/>
      <c r="BB108" s="8"/>
    </row>
    <row r="109" spans="53:54">
      <c r="BA109" s="8"/>
      <c r="BB109" s="8"/>
    </row>
    <row r="110" spans="53:54">
      <c r="BA110" s="8"/>
      <c r="BB110" s="8"/>
    </row>
    <row r="111" spans="53:54">
      <c r="BA111" s="8"/>
      <c r="BB111" s="8"/>
    </row>
    <row r="112" spans="53:54">
      <c r="BA112" s="8"/>
      <c r="BB112" s="8"/>
    </row>
    <row r="113" spans="53:54">
      <c r="BA113" s="8"/>
      <c r="BB113" s="8"/>
    </row>
    <row r="114" spans="53:54">
      <c r="BA114" s="8"/>
      <c r="BB114" s="8"/>
    </row>
    <row r="115" spans="53:54">
      <c r="BA115" s="8"/>
      <c r="BB115" s="8"/>
    </row>
    <row r="116" spans="53:54">
      <c r="BA116" s="8"/>
      <c r="BB116" s="8"/>
    </row>
    <row r="117" spans="53:54">
      <c r="BA117" s="8"/>
      <c r="BB117" s="8"/>
    </row>
    <row r="118" spans="53:54">
      <c r="BA118" s="8"/>
      <c r="BB118" s="8"/>
    </row>
    <row r="119" spans="53:54">
      <c r="BA119" s="8"/>
      <c r="BB119" s="8"/>
    </row>
    <row r="120" spans="53:54">
      <c r="BA120" s="8"/>
      <c r="BB120" s="8"/>
    </row>
    <row r="121" spans="53:54">
      <c r="BA121" s="8"/>
      <c r="BB121" s="8"/>
    </row>
    <row r="122" spans="53:54">
      <c r="BA122" s="8"/>
      <c r="BB122" s="8"/>
    </row>
    <row r="123" spans="53:54">
      <c r="BA123" s="8"/>
      <c r="BB123" s="8"/>
    </row>
    <row r="124" spans="53:54">
      <c r="BA124" s="8"/>
      <c r="BB124" s="8"/>
    </row>
    <row r="125" spans="53:54">
      <c r="BA125" s="8"/>
      <c r="BB125" s="8"/>
    </row>
    <row r="126" spans="53:54">
      <c r="BA126" s="8"/>
      <c r="BB126" s="8"/>
    </row>
    <row r="127" spans="53:54">
      <c r="BA127" s="8"/>
      <c r="BB127" s="8"/>
    </row>
    <row r="128" spans="53:54">
      <c r="BA128" s="8"/>
      <c r="BB128" s="8"/>
    </row>
    <row r="129" spans="53:54">
      <c r="BA129" s="8"/>
      <c r="BB129" s="8"/>
    </row>
    <row r="130" spans="53:54">
      <c r="BA130" s="8"/>
      <c r="BB130" s="8"/>
    </row>
    <row r="131" spans="53:54">
      <c r="BA131" s="8"/>
      <c r="BB131" s="8"/>
    </row>
    <row r="132" spans="53:54">
      <c r="BA132" s="8"/>
      <c r="BB132" s="8"/>
    </row>
    <row r="1001" spans="53:69" ht="15.75" thickBot="1">
      <c r="BA1001" s="90" t="s">
        <v>614</v>
      </c>
      <c r="BB1001" s="13" t="s">
        <v>615</v>
      </c>
      <c r="BC1001" s="575" t="s">
        <v>616</v>
      </c>
      <c r="BD1001" s="575"/>
      <c r="BE1001" s="575"/>
      <c r="BF1001" s="575"/>
      <c r="BG1001" s="91" t="s">
        <v>617</v>
      </c>
      <c r="BH1001" s="91" t="s">
        <v>618</v>
      </c>
      <c r="BI1001" s="263" t="s">
        <v>619</v>
      </c>
      <c r="BJ1001" s="7" t="s">
        <v>620</v>
      </c>
      <c r="BK1001" s="92" t="s">
        <v>621</v>
      </c>
      <c r="BL1001" s="92" t="s">
        <v>34</v>
      </c>
      <c r="BM1001" s="92" t="s">
        <v>35</v>
      </c>
      <c r="BN1001" s="93" t="s">
        <v>622</v>
      </c>
      <c r="BO1001" s="94" t="s">
        <v>623</v>
      </c>
      <c r="BP1001" s="14" t="s">
        <v>44</v>
      </c>
      <c r="BQ1001" s="14"/>
    </row>
    <row r="1002" spans="53:69" ht="15.75">
      <c r="BA1002" s="90" t="str">
        <f t="shared" ref="BA1002:BA1044" si="0">MID(BB1002,1,4)</f>
        <v>E011</v>
      </c>
      <c r="BB1002" s="95" t="s">
        <v>45</v>
      </c>
      <c r="BC1002" s="96" t="s">
        <v>624</v>
      </c>
      <c r="BD1002" s="97" t="s">
        <v>625</v>
      </c>
      <c r="BE1002" s="98" t="s">
        <v>626</v>
      </c>
      <c r="BF1002" s="99" t="s">
        <v>4</v>
      </c>
      <c r="BG1002" s="7" t="s">
        <v>37</v>
      </c>
      <c r="BH1002" s="9" t="s">
        <v>38</v>
      </c>
      <c r="BI1002" s="7" t="s">
        <v>36</v>
      </c>
      <c r="BJ1002" s="100" t="s">
        <v>627</v>
      </c>
      <c r="BK1002" s="7" t="s">
        <v>10</v>
      </c>
      <c r="BN1002" s="282" t="s">
        <v>628</v>
      </c>
      <c r="BO1002" s="101" t="s">
        <v>629</v>
      </c>
      <c r="BP1002" s="4" t="s">
        <v>56</v>
      </c>
      <c r="BQ1002" s="102"/>
    </row>
    <row r="1003" spans="53:69" ht="15.75">
      <c r="BA1003" s="90" t="str">
        <f t="shared" si="0"/>
        <v>E012</v>
      </c>
      <c r="BB1003" s="103" t="s">
        <v>58</v>
      </c>
      <c r="BC1003" s="556" t="s">
        <v>630</v>
      </c>
      <c r="BD1003" s="557" t="s">
        <v>631</v>
      </c>
      <c r="BE1003" s="104" t="s">
        <v>632</v>
      </c>
      <c r="BF1003" s="282"/>
      <c r="BG1003" s="7" t="s">
        <v>50</v>
      </c>
      <c r="BH1003" s="9" t="s">
        <v>51</v>
      </c>
      <c r="BI1003" s="7" t="s">
        <v>43</v>
      </c>
      <c r="BJ1003" s="100" t="s">
        <v>563</v>
      </c>
      <c r="BK1003" s="7" t="s">
        <v>46</v>
      </c>
      <c r="BL1003" s="11" t="s">
        <v>47</v>
      </c>
      <c r="BM1003" s="7" t="s">
        <v>48</v>
      </c>
      <c r="BN1003" s="282" t="s">
        <v>633</v>
      </c>
      <c r="BO1003" s="105" t="s">
        <v>634</v>
      </c>
      <c r="BP1003" s="4" t="s">
        <v>67</v>
      </c>
      <c r="BQ1003" s="102"/>
    </row>
    <row r="1004" spans="53:69" ht="15.75">
      <c r="BA1004" s="90" t="str">
        <f t="shared" si="0"/>
        <v>E013</v>
      </c>
      <c r="BB1004" s="103" t="s">
        <v>69</v>
      </c>
      <c r="BC1004" s="556"/>
      <c r="BD1004" s="557"/>
      <c r="BE1004" s="104" t="s">
        <v>635</v>
      </c>
      <c r="BF1004" s="282"/>
      <c r="BG1004" s="7" t="s">
        <v>62</v>
      </c>
      <c r="BH1004" s="9" t="s">
        <v>63</v>
      </c>
      <c r="BI1004" s="7" t="s">
        <v>55</v>
      </c>
      <c r="BJ1004" s="100" t="s">
        <v>636</v>
      </c>
      <c r="BK1004" s="7" t="s">
        <v>59</v>
      </c>
      <c r="BL1004" s="7" t="s">
        <v>60</v>
      </c>
      <c r="BM1004" s="7" t="s">
        <v>61</v>
      </c>
      <c r="BN1004" s="282" t="s">
        <v>637</v>
      </c>
      <c r="BO1004" s="106" t="s">
        <v>638</v>
      </c>
      <c r="BP1004" s="4" t="s">
        <v>76</v>
      </c>
      <c r="BQ1004" s="107"/>
    </row>
    <row r="1005" spans="53:69" ht="30">
      <c r="BA1005" s="90" t="str">
        <f t="shared" si="0"/>
        <v>E015</v>
      </c>
      <c r="BB1005" s="108" t="s">
        <v>86</v>
      </c>
      <c r="BC1005" s="556" t="s">
        <v>639</v>
      </c>
      <c r="BD1005" s="557" t="s">
        <v>640</v>
      </c>
      <c r="BE1005" s="109" t="s">
        <v>641</v>
      </c>
      <c r="BF1005" s="558"/>
      <c r="BG1005" s="7" t="s">
        <v>72</v>
      </c>
      <c r="BH1005" s="9" t="s">
        <v>73</v>
      </c>
      <c r="BI1005" s="7" t="s">
        <v>66</v>
      </c>
      <c r="BJ1005" s="100" t="s">
        <v>68</v>
      </c>
      <c r="BK1005" s="7" t="s">
        <v>70</v>
      </c>
      <c r="BL1005" s="7" t="s">
        <v>12</v>
      </c>
      <c r="BM1005" s="7" t="s">
        <v>71</v>
      </c>
      <c r="BN1005" s="282" t="s">
        <v>642</v>
      </c>
      <c r="BO1005" s="101" t="s">
        <v>274</v>
      </c>
      <c r="BP1005" s="4" t="s">
        <v>643</v>
      </c>
      <c r="BQ1005" s="107"/>
    </row>
    <row r="1006" spans="53:69" ht="30">
      <c r="BA1006" s="90" t="str">
        <f t="shared" si="0"/>
        <v>E021</v>
      </c>
      <c r="BB1006" s="103" t="s">
        <v>94</v>
      </c>
      <c r="BC1006" s="556"/>
      <c r="BD1006" s="557"/>
      <c r="BE1006" s="110" t="s">
        <v>644</v>
      </c>
      <c r="BF1006" s="558"/>
      <c r="BG1006" s="7" t="s">
        <v>15</v>
      </c>
      <c r="BH1006" s="9" t="s">
        <v>81</v>
      </c>
      <c r="BI1006" s="7" t="s">
        <v>75</v>
      </c>
      <c r="BJ1006" s="100" t="s">
        <v>77</v>
      </c>
      <c r="BL1006" s="7" t="s">
        <v>79</v>
      </c>
      <c r="BM1006" s="7" t="s">
        <v>80</v>
      </c>
      <c r="BN1006" s="282" t="s">
        <v>645</v>
      </c>
      <c r="BO1006" s="105" t="s">
        <v>646</v>
      </c>
      <c r="BP1006" s="4" t="s">
        <v>92</v>
      </c>
      <c r="BQ1006" s="111"/>
    </row>
    <row r="1007" spans="53:69" ht="30">
      <c r="BA1007" s="90" t="str">
        <f t="shared" si="0"/>
        <v>E031</v>
      </c>
      <c r="BB1007" s="1" t="s">
        <v>101</v>
      </c>
      <c r="BC1007" s="556"/>
      <c r="BD1007" s="557"/>
      <c r="BE1007" s="110" t="s">
        <v>647</v>
      </c>
      <c r="BF1007" s="558"/>
      <c r="BG1007" s="8"/>
      <c r="BH1007" s="9" t="s">
        <v>89</v>
      </c>
      <c r="BI1007" s="7" t="s">
        <v>84</v>
      </c>
      <c r="BJ1007" s="100" t="s">
        <v>85</v>
      </c>
      <c r="BL1007" s="7" t="s">
        <v>87</v>
      </c>
      <c r="BM1007" s="7" t="s">
        <v>88</v>
      </c>
      <c r="BN1007" s="282" t="s">
        <v>648</v>
      </c>
      <c r="BO1007" s="106" t="s">
        <v>5</v>
      </c>
      <c r="BP1007" s="4" t="s">
        <v>234</v>
      </c>
      <c r="BQ1007" s="111"/>
    </row>
    <row r="1008" spans="53:69" ht="15.75">
      <c r="BA1008" s="90" t="str">
        <f t="shared" si="0"/>
        <v>S034</v>
      </c>
      <c r="BB1008" s="1" t="s">
        <v>649</v>
      </c>
      <c r="BC1008" s="556"/>
      <c r="BD1008" s="557"/>
      <c r="BE1008" s="112" t="s">
        <v>650</v>
      </c>
      <c r="BF1008" s="558"/>
      <c r="BG1008" s="8"/>
      <c r="BH1008" s="9" t="s">
        <v>97</v>
      </c>
      <c r="BI1008" s="7" t="s">
        <v>91</v>
      </c>
      <c r="BJ1008" s="100" t="s">
        <v>93</v>
      </c>
      <c r="BL1008" s="7" t="s">
        <v>95</v>
      </c>
      <c r="BM1008" s="7" t="s">
        <v>96</v>
      </c>
      <c r="BN1008" s="282" t="s">
        <v>651</v>
      </c>
      <c r="BO1008" s="101"/>
      <c r="BP1008" s="4" t="s">
        <v>240</v>
      </c>
      <c r="BQ1008" s="111"/>
    </row>
    <row r="1009" spans="53:69">
      <c r="BA1009" s="90" t="str">
        <f t="shared" si="0"/>
        <v>E035</v>
      </c>
      <c r="BB1009" s="113" t="s">
        <v>652</v>
      </c>
      <c r="BC1009" s="559" t="s">
        <v>653</v>
      </c>
      <c r="BD1009" s="560" t="s">
        <v>654</v>
      </c>
      <c r="BE1009" s="114" t="s">
        <v>655</v>
      </c>
      <c r="BF1009" s="282"/>
      <c r="BG1009" s="8"/>
      <c r="BH1009" s="7" t="s">
        <v>104</v>
      </c>
      <c r="BI1009" s="7" t="s">
        <v>99</v>
      </c>
      <c r="BJ1009" s="100" t="s">
        <v>100</v>
      </c>
      <c r="BL1009" s="7" t="s">
        <v>102</v>
      </c>
      <c r="BM1009" s="7" t="s">
        <v>103</v>
      </c>
      <c r="BN1009" s="282" t="s">
        <v>656</v>
      </c>
      <c r="BO1009" s="106"/>
      <c r="BP1009" s="4" t="s">
        <v>109</v>
      </c>
      <c r="BQ1009" s="111"/>
    </row>
    <row r="1010" spans="53:69">
      <c r="BA1010" s="90" t="str">
        <f t="shared" si="0"/>
        <v>E036</v>
      </c>
      <c r="BB1010" s="115" t="s">
        <v>657</v>
      </c>
      <c r="BC1010" s="559"/>
      <c r="BD1010" s="560"/>
      <c r="BE1010" s="114" t="s">
        <v>658</v>
      </c>
      <c r="BF1010" s="282"/>
      <c r="BG1010" s="8"/>
      <c r="BH1010" s="7" t="s">
        <v>107</v>
      </c>
      <c r="BI1010" s="7" t="s">
        <v>105</v>
      </c>
      <c r="BJ1010" s="100" t="s">
        <v>659</v>
      </c>
      <c r="BL1010" s="7" t="s">
        <v>106</v>
      </c>
      <c r="BM1010" s="7" t="s">
        <v>14</v>
      </c>
      <c r="BN1010" s="282" t="s">
        <v>660</v>
      </c>
      <c r="BO1010" s="105"/>
      <c r="BP1010" s="4" t="s">
        <v>301</v>
      </c>
      <c r="BQ1010" s="111"/>
    </row>
    <row r="1011" spans="53:69" ht="15.75">
      <c r="BA1011" s="90" t="str">
        <f t="shared" si="0"/>
        <v>F037</v>
      </c>
      <c r="BB1011" s="115" t="s">
        <v>661</v>
      </c>
      <c r="BC1011" s="559"/>
      <c r="BD1011" s="560"/>
      <c r="BE1011" s="116" t="s">
        <v>662</v>
      </c>
      <c r="BF1011" s="282"/>
      <c r="BG1011" s="8"/>
      <c r="BH1011" s="7" t="s">
        <v>113</v>
      </c>
      <c r="BI1011" s="7" t="s">
        <v>108</v>
      </c>
      <c r="BJ1011" s="100" t="s">
        <v>110</v>
      </c>
      <c r="BL1011" s="7" t="s">
        <v>111</v>
      </c>
      <c r="BM1011" s="7" t="s">
        <v>112</v>
      </c>
      <c r="BN1011" s="282" t="s">
        <v>663</v>
      </c>
      <c r="BO1011" s="106"/>
      <c r="BP1011" s="4" t="s">
        <v>309</v>
      </c>
      <c r="BQ1011" s="111"/>
    </row>
    <row r="1012" spans="53:69" ht="15.75">
      <c r="BA1012" s="90" t="str">
        <f t="shared" si="0"/>
        <v>PA17</v>
      </c>
      <c r="BB1012" s="117" t="s">
        <v>275</v>
      </c>
      <c r="BC1012" s="559"/>
      <c r="BD1012" s="560"/>
      <c r="BE1012" s="112" t="s">
        <v>664</v>
      </c>
      <c r="BF1012" s="282"/>
      <c r="BG1012" s="8"/>
      <c r="BH1012" s="7" t="s">
        <v>118</v>
      </c>
      <c r="BI1012" s="7" t="s">
        <v>114</v>
      </c>
      <c r="BJ1012" s="100" t="s">
        <v>665</v>
      </c>
      <c r="BL1012" s="7" t="s">
        <v>116</v>
      </c>
      <c r="BM1012" s="7" t="s">
        <v>117</v>
      </c>
      <c r="BN1012" s="282" t="s">
        <v>666</v>
      </c>
      <c r="BO1012" s="106"/>
      <c r="BP1012" s="4" t="s">
        <v>8</v>
      </c>
      <c r="BQ1012" s="111"/>
    </row>
    <row r="1013" spans="53:69" ht="15.75">
      <c r="BA1013" s="90" t="str">
        <f t="shared" si="0"/>
        <v>P123</v>
      </c>
      <c r="BB1013" s="1" t="s">
        <v>289</v>
      </c>
      <c r="BC1013" s="559"/>
      <c r="BD1013" s="560"/>
      <c r="BE1013" s="112" t="s">
        <v>667</v>
      </c>
      <c r="BF1013" s="282"/>
      <c r="BG1013" s="8"/>
      <c r="BH1013" s="7" t="s">
        <v>123</v>
      </c>
      <c r="BI1013" s="7" t="s">
        <v>119</v>
      </c>
      <c r="BJ1013" s="100" t="s">
        <v>125</v>
      </c>
      <c r="BL1013" s="7" t="s">
        <v>121</v>
      </c>
      <c r="BM1013" s="7" t="s">
        <v>122</v>
      </c>
      <c r="BN1013" s="282" t="s">
        <v>668</v>
      </c>
      <c r="BO1013" s="106"/>
      <c r="BP1013" s="4" t="s">
        <v>130</v>
      </c>
      <c r="BQ1013" s="118"/>
    </row>
    <row r="1014" spans="53:69" ht="15.75">
      <c r="BA1014" s="90" t="str">
        <f t="shared" si="0"/>
        <v>E043</v>
      </c>
      <c r="BB1014" s="119" t="s">
        <v>669</v>
      </c>
      <c r="BC1014" s="559"/>
      <c r="BD1014" s="560"/>
      <c r="BE1014" s="112" t="s">
        <v>670</v>
      </c>
      <c r="BF1014" s="282"/>
      <c r="BG1014" s="8"/>
      <c r="BH1014" s="7" t="s">
        <v>128</v>
      </c>
      <c r="BI1014" s="7" t="s">
        <v>124</v>
      </c>
      <c r="BJ1014" s="100" t="s">
        <v>120</v>
      </c>
      <c r="BL1014" s="7" t="s">
        <v>126</v>
      </c>
      <c r="BM1014" s="7" t="s">
        <v>127</v>
      </c>
      <c r="BN1014" s="282" t="s">
        <v>671</v>
      </c>
      <c r="BO1014" s="120"/>
      <c r="BP1014" s="111"/>
      <c r="BQ1014" s="118"/>
    </row>
    <row r="1015" spans="53:69" ht="31.5">
      <c r="BA1015" s="90" t="str">
        <f t="shared" si="0"/>
        <v>E044</v>
      </c>
      <c r="BB1015" s="119" t="s">
        <v>672</v>
      </c>
      <c r="BC1015" s="559"/>
      <c r="BD1015" s="560"/>
      <c r="BE1015" s="112" t="s">
        <v>673</v>
      </c>
      <c r="BF1015" s="282"/>
      <c r="BG1015" s="8"/>
      <c r="BH1015" s="7" t="s">
        <v>135</v>
      </c>
      <c r="BI1015" s="7" t="s">
        <v>129</v>
      </c>
      <c r="BJ1015" s="100" t="s">
        <v>131</v>
      </c>
      <c r="BL1015" s="7" t="s">
        <v>133</v>
      </c>
      <c r="BM1015" s="7" t="s">
        <v>134</v>
      </c>
      <c r="BN1015" s="282" t="s">
        <v>674</v>
      </c>
      <c r="BO1015" s="101"/>
      <c r="BP1015" s="121"/>
      <c r="BQ1015" s="122"/>
    </row>
    <row r="1016" spans="53:69" ht="15.75">
      <c r="BA1016" s="90" t="str">
        <f t="shared" si="0"/>
        <v>E045</v>
      </c>
      <c r="BB1016" s="119" t="s">
        <v>675</v>
      </c>
      <c r="BC1016" s="559"/>
      <c r="BD1016" s="560"/>
      <c r="BE1016" s="112" t="s">
        <v>676</v>
      </c>
      <c r="BF1016" s="282"/>
      <c r="BG1016" s="8"/>
      <c r="BH1016" s="7" t="s">
        <v>139</v>
      </c>
      <c r="BI1016" s="7" t="s">
        <v>136</v>
      </c>
      <c r="BJ1016" s="100" t="s">
        <v>141</v>
      </c>
      <c r="BL1016" s="7" t="s">
        <v>137</v>
      </c>
      <c r="BM1016" s="7" t="s">
        <v>138</v>
      </c>
      <c r="BN1016" s="282" t="s">
        <v>677</v>
      </c>
      <c r="BO1016" s="106"/>
      <c r="BP1016" s="123"/>
      <c r="BQ1016" s="122"/>
    </row>
    <row r="1017" spans="53:69" ht="31.5">
      <c r="BA1017" s="90" t="str">
        <f t="shared" si="0"/>
        <v>PA07</v>
      </c>
      <c r="BB1017" s="1" t="s">
        <v>302</v>
      </c>
      <c r="BC1017" s="559"/>
      <c r="BD1017" s="560"/>
      <c r="BE1017" s="112" t="s">
        <v>678</v>
      </c>
      <c r="BF1017" s="282"/>
      <c r="BG1017" s="8"/>
      <c r="BH1017" s="7" t="s">
        <v>144</v>
      </c>
      <c r="BI1017" s="7" t="s">
        <v>140</v>
      </c>
      <c r="BJ1017" s="100" t="s">
        <v>409</v>
      </c>
      <c r="BL1017" s="7" t="s">
        <v>142</v>
      </c>
      <c r="BM1017" s="7" t="s">
        <v>143</v>
      </c>
      <c r="BN1017" s="282" t="s">
        <v>679</v>
      </c>
      <c r="BO1017" s="101"/>
      <c r="BP1017" s="124"/>
      <c r="BQ1017" s="122"/>
    </row>
    <row r="1018" spans="53:69" ht="15.75">
      <c r="BA1018" s="90" t="str">
        <f t="shared" si="0"/>
        <v>E061</v>
      </c>
      <c r="BB1018" s="125" t="s">
        <v>158</v>
      </c>
      <c r="BC1018" s="126" t="s">
        <v>680</v>
      </c>
      <c r="BD1018" s="127" t="s">
        <v>627</v>
      </c>
      <c r="BE1018" s="128" t="s">
        <v>681</v>
      </c>
      <c r="BF1018" s="115" t="s">
        <v>682</v>
      </c>
      <c r="BG1018" s="129"/>
      <c r="BH1018" s="10" t="s">
        <v>150</v>
      </c>
      <c r="BI1018" s="7" t="s">
        <v>145</v>
      </c>
      <c r="BJ1018" s="100" t="s">
        <v>146</v>
      </c>
      <c r="BL1018" s="7" t="s">
        <v>148</v>
      </c>
      <c r="BM1018" s="7" t="s">
        <v>149</v>
      </c>
      <c r="BN1018" s="282" t="s">
        <v>683</v>
      </c>
      <c r="BO1018" s="106"/>
      <c r="BP1018" s="102"/>
      <c r="BQ1018" s="121"/>
    </row>
    <row r="1019" spans="53:69" ht="15.75">
      <c r="BA1019" s="90" t="str">
        <f t="shared" si="0"/>
        <v>E062</v>
      </c>
      <c r="BB1019" s="125" t="s">
        <v>164</v>
      </c>
      <c r="BC1019" s="126" t="s">
        <v>560</v>
      </c>
      <c r="BD1019" s="127" t="s">
        <v>561</v>
      </c>
      <c r="BE1019" s="128" t="s">
        <v>681</v>
      </c>
      <c r="BF1019" s="115" t="s">
        <v>682</v>
      </c>
      <c r="BG1019" s="129"/>
      <c r="BH1019" s="7" t="s">
        <v>155</v>
      </c>
      <c r="BI1019" s="7" t="s">
        <v>151</v>
      </c>
      <c r="BJ1019" s="100" t="s">
        <v>152</v>
      </c>
      <c r="BL1019" s="7" t="s">
        <v>153</v>
      </c>
      <c r="BM1019" s="7" t="s">
        <v>154</v>
      </c>
      <c r="BN1019" s="282" t="s">
        <v>684</v>
      </c>
      <c r="BO1019" s="130"/>
      <c r="BP1019" s="121"/>
      <c r="BQ1019" s="121"/>
    </row>
    <row r="1020" spans="53:69" ht="15.75">
      <c r="BA1020" s="90" t="str">
        <f t="shared" si="0"/>
        <v>E063</v>
      </c>
      <c r="BB1020" s="125" t="s">
        <v>169</v>
      </c>
      <c r="BC1020" s="126" t="s">
        <v>685</v>
      </c>
      <c r="BD1020" s="127" t="s">
        <v>210</v>
      </c>
      <c r="BE1020" s="128" t="s">
        <v>681</v>
      </c>
      <c r="BF1020" s="115" t="s">
        <v>682</v>
      </c>
      <c r="BG1020" s="129"/>
      <c r="BH1020" s="7" t="s">
        <v>161</v>
      </c>
      <c r="BI1020" s="7" t="s">
        <v>156</v>
      </c>
      <c r="BJ1020" s="100" t="s">
        <v>157</v>
      </c>
      <c r="BL1020" s="7" t="s">
        <v>159</v>
      </c>
      <c r="BM1020" s="7" t="s">
        <v>160</v>
      </c>
      <c r="BN1020" s="282" t="s">
        <v>686</v>
      </c>
      <c r="BO1020" s="131"/>
      <c r="BP1020" s="124"/>
      <c r="BQ1020" s="123"/>
    </row>
    <row r="1021" spans="53:69" ht="15.75">
      <c r="BA1021" s="90" t="str">
        <f t="shared" si="0"/>
        <v>E064</v>
      </c>
      <c r="BB1021" s="125" t="s">
        <v>174</v>
      </c>
      <c r="BC1021" s="126" t="s">
        <v>687</v>
      </c>
      <c r="BD1021" s="127" t="s">
        <v>82</v>
      </c>
      <c r="BE1021" s="128" t="s">
        <v>681</v>
      </c>
      <c r="BF1021" s="115" t="s">
        <v>682</v>
      </c>
      <c r="BG1021" s="129"/>
      <c r="BH1021" s="7" t="s">
        <v>167</v>
      </c>
      <c r="BI1021" s="7" t="s">
        <v>162</v>
      </c>
      <c r="BJ1021" s="132" t="s">
        <v>163</v>
      </c>
      <c r="BL1021" s="7" t="s">
        <v>165</v>
      </c>
      <c r="BM1021" s="7" t="s">
        <v>166</v>
      </c>
      <c r="BN1021" s="282" t="s">
        <v>688</v>
      </c>
      <c r="BO1021" s="133"/>
      <c r="BP1021" s="118"/>
      <c r="BQ1021" s="123"/>
    </row>
    <row r="1022" spans="53:69" ht="30">
      <c r="BA1022" s="90" t="str">
        <f t="shared" si="0"/>
        <v>E065</v>
      </c>
      <c r="BB1022" s="125" t="s">
        <v>179</v>
      </c>
      <c r="BC1022" s="126" t="s">
        <v>689</v>
      </c>
      <c r="BD1022" s="127" t="s">
        <v>220</v>
      </c>
      <c r="BE1022" s="128" t="s">
        <v>681</v>
      </c>
      <c r="BF1022" s="115" t="s">
        <v>682</v>
      </c>
      <c r="BG1022" s="129"/>
      <c r="BH1022" s="10" t="s">
        <v>172</v>
      </c>
      <c r="BI1022" s="7" t="s">
        <v>168</v>
      </c>
      <c r="BJ1022" s="134" t="s">
        <v>690</v>
      </c>
      <c r="BL1022" s="7" t="s">
        <v>170</v>
      </c>
      <c r="BM1022" s="7" t="s">
        <v>171</v>
      </c>
      <c r="BN1022" s="282" t="s">
        <v>691</v>
      </c>
      <c r="BO1022" s="130"/>
      <c r="BP1022" s="135"/>
      <c r="BQ1022" s="121"/>
    </row>
    <row r="1023" spans="53:69" ht="15.75">
      <c r="BA1023" s="90" t="str">
        <f t="shared" si="0"/>
        <v>E066</v>
      </c>
      <c r="BB1023" s="125" t="s">
        <v>184</v>
      </c>
      <c r="BC1023" s="126" t="s">
        <v>692</v>
      </c>
      <c r="BD1023" s="127" t="s">
        <v>693</v>
      </c>
      <c r="BE1023" s="128" t="s">
        <v>681</v>
      </c>
      <c r="BF1023" s="115" t="s">
        <v>682</v>
      </c>
      <c r="BG1023" s="129"/>
      <c r="BH1023" s="7" t="s">
        <v>177</v>
      </c>
      <c r="BI1023" s="7" t="s">
        <v>173</v>
      </c>
      <c r="BL1023" s="7" t="s">
        <v>175</v>
      </c>
      <c r="BM1023" s="7" t="s">
        <v>176</v>
      </c>
      <c r="BN1023" s="282" t="s">
        <v>694</v>
      </c>
      <c r="BO1023" s="136"/>
      <c r="BP1023" s="107"/>
      <c r="BQ1023" s="121"/>
    </row>
    <row r="1024" spans="53:69" ht="15.75">
      <c r="BA1024" s="90" t="str">
        <f t="shared" si="0"/>
        <v>E067</v>
      </c>
      <c r="BB1024" s="125" t="s">
        <v>189</v>
      </c>
      <c r="BC1024" s="137" t="s">
        <v>695</v>
      </c>
      <c r="BD1024" s="127" t="s">
        <v>229</v>
      </c>
      <c r="BE1024" s="128" t="s">
        <v>681</v>
      </c>
      <c r="BF1024" s="115" t="s">
        <v>682</v>
      </c>
      <c r="BG1024" s="129"/>
      <c r="BH1024" s="7" t="s">
        <v>182</v>
      </c>
      <c r="BI1024" s="7" t="s">
        <v>178</v>
      </c>
      <c r="BL1024" s="7" t="s">
        <v>180</v>
      </c>
      <c r="BM1024" s="7" t="s">
        <v>181</v>
      </c>
      <c r="BN1024" s="282" t="s">
        <v>696</v>
      </c>
      <c r="BO1024" s="106"/>
      <c r="BP1024" s="138"/>
      <c r="BQ1024" s="123"/>
    </row>
    <row r="1025" spans="53:69" ht="15.75">
      <c r="BA1025" s="90" t="str">
        <f t="shared" si="0"/>
        <v>E071</v>
      </c>
      <c r="BB1025" s="125" t="s">
        <v>194</v>
      </c>
      <c r="BC1025" s="137" t="s">
        <v>697</v>
      </c>
      <c r="BD1025" s="127" t="s">
        <v>235</v>
      </c>
      <c r="BE1025" s="128" t="s">
        <v>681</v>
      </c>
      <c r="BF1025" s="115" t="s">
        <v>682</v>
      </c>
      <c r="BG1025" s="129"/>
      <c r="BH1025" s="7" t="s">
        <v>187</v>
      </c>
      <c r="BI1025" s="7" t="s">
        <v>183</v>
      </c>
      <c r="BL1025" s="7" t="s">
        <v>185</v>
      </c>
      <c r="BM1025" s="7" t="s">
        <v>186</v>
      </c>
      <c r="BN1025" s="282" t="s">
        <v>698</v>
      </c>
      <c r="BO1025" s="139"/>
      <c r="BP1025" s="138"/>
      <c r="BQ1025" s="123"/>
    </row>
    <row r="1026" spans="53:69" ht="15.75">
      <c r="BA1026" s="90" t="str">
        <f t="shared" si="0"/>
        <v>E072</v>
      </c>
      <c r="BB1026" s="125" t="s">
        <v>200</v>
      </c>
      <c r="BC1026" s="137" t="s">
        <v>699</v>
      </c>
      <c r="BD1026" s="127" t="s">
        <v>700</v>
      </c>
      <c r="BE1026" s="128" t="s">
        <v>681</v>
      </c>
      <c r="BF1026" s="115" t="s">
        <v>682</v>
      </c>
      <c r="BG1026" s="129"/>
      <c r="BH1026" s="7" t="s">
        <v>192</v>
      </c>
      <c r="BI1026" s="7" t="s">
        <v>188</v>
      </c>
      <c r="BL1026" s="7" t="s">
        <v>190</v>
      </c>
      <c r="BM1026" s="7" t="s">
        <v>191</v>
      </c>
      <c r="BN1026" s="282" t="s">
        <v>701</v>
      </c>
      <c r="BO1026" s="140"/>
      <c r="BP1026" s="141"/>
      <c r="BQ1026" s="121"/>
    </row>
    <row r="1027" spans="53:69" ht="15.75">
      <c r="BA1027" s="90" t="str">
        <f t="shared" si="0"/>
        <v>E073</v>
      </c>
      <c r="BB1027" s="125" t="s">
        <v>205</v>
      </c>
      <c r="BC1027" s="137" t="s">
        <v>702</v>
      </c>
      <c r="BD1027" s="127" t="s">
        <v>246</v>
      </c>
      <c r="BE1027" s="128" t="s">
        <v>681</v>
      </c>
      <c r="BF1027" s="115" t="s">
        <v>682</v>
      </c>
      <c r="BG1027" s="129"/>
      <c r="BH1027" s="7" t="s">
        <v>197</v>
      </c>
      <c r="BI1027" s="7" t="s">
        <v>193</v>
      </c>
      <c r="BL1027" s="7" t="s">
        <v>195</v>
      </c>
      <c r="BM1027" s="7" t="s">
        <v>196</v>
      </c>
      <c r="BN1027" s="282" t="s">
        <v>703</v>
      </c>
      <c r="BO1027" s="139"/>
      <c r="BP1027" s="141"/>
      <c r="BQ1027" s="121"/>
    </row>
    <row r="1028" spans="53:69" ht="15.75">
      <c r="BA1028" s="90" t="str">
        <f t="shared" si="0"/>
        <v>E082</v>
      </c>
      <c r="BB1028" s="142" t="s">
        <v>392</v>
      </c>
      <c r="BC1028" s="137" t="s">
        <v>704</v>
      </c>
      <c r="BD1028" s="127" t="s">
        <v>250</v>
      </c>
      <c r="BE1028" s="128" t="s">
        <v>681</v>
      </c>
      <c r="BF1028" s="115" t="s">
        <v>682</v>
      </c>
      <c r="BG1028" s="129"/>
      <c r="BH1028" s="7" t="s">
        <v>203</v>
      </c>
      <c r="BI1028" s="7" t="s">
        <v>198</v>
      </c>
      <c r="BL1028" s="7" t="s">
        <v>201</v>
      </c>
      <c r="BM1028" s="7" t="s">
        <v>202</v>
      </c>
      <c r="BN1028" s="282" t="s">
        <v>705</v>
      </c>
      <c r="BO1028" s="130"/>
      <c r="BP1028" s="141"/>
      <c r="BQ1028" s="124"/>
    </row>
    <row r="1029" spans="53:69" ht="15.75">
      <c r="BA1029" s="90" t="str">
        <f t="shared" si="0"/>
        <v>E083</v>
      </c>
      <c r="BB1029" s="143" t="s">
        <v>221</v>
      </c>
      <c r="BC1029" s="137" t="s">
        <v>706</v>
      </c>
      <c r="BD1029" s="127" t="s">
        <v>707</v>
      </c>
      <c r="BE1029" s="128" t="s">
        <v>681</v>
      </c>
      <c r="BF1029" s="115" t="s">
        <v>682</v>
      </c>
      <c r="BG1029" s="129"/>
      <c r="BH1029" s="7" t="s">
        <v>208</v>
      </c>
      <c r="BI1029" s="7" t="s">
        <v>204</v>
      </c>
      <c r="BL1029" s="7" t="s">
        <v>206</v>
      </c>
      <c r="BM1029" s="7" t="s">
        <v>207</v>
      </c>
      <c r="BN1029" s="282" t="s">
        <v>708</v>
      </c>
      <c r="BO1029" s="130"/>
      <c r="BP1029" s="141"/>
      <c r="BQ1029" s="124"/>
    </row>
    <row r="1030" spans="53:69" ht="30">
      <c r="BA1030" s="90" t="str">
        <f t="shared" si="0"/>
        <v>E085</v>
      </c>
      <c r="BB1030" s="143" t="s">
        <v>709</v>
      </c>
      <c r="BC1030" s="137" t="s">
        <v>710</v>
      </c>
      <c r="BD1030" s="127" t="s">
        <v>125</v>
      </c>
      <c r="BE1030" s="128" t="s">
        <v>681</v>
      </c>
      <c r="BF1030" s="115" t="s">
        <v>682</v>
      </c>
      <c r="BG1030" s="129"/>
      <c r="BH1030" s="7" t="s">
        <v>214</v>
      </c>
      <c r="BI1030" s="7" t="s">
        <v>209</v>
      </c>
      <c r="BL1030" s="7" t="s">
        <v>212</v>
      </c>
      <c r="BM1030" s="7" t="s">
        <v>213</v>
      </c>
      <c r="BN1030" s="282" t="s">
        <v>711</v>
      </c>
      <c r="BO1030" s="130"/>
      <c r="BP1030" s="141"/>
      <c r="BQ1030" s="118"/>
    </row>
    <row r="1031" spans="53:69" ht="15.75">
      <c r="BA1031" s="90" t="str">
        <f t="shared" si="0"/>
        <v>E091</v>
      </c>
      <c r="BB1031" s="143" t="s">
        <v>358</v>
      </c>
      <c r="BC1031" s="137" t="s">
        <v>712</v>
      </c>
      <c r="BD1031" s="127" t="s">
        <v>261</v>
      </c>
      <c r="BE1031" s="128" t="s">
        <v>681</v>
      </c>
      <c r="BF1031" s="115" t="s">
        <v>682</v>
      </c>
      <c r="BG1031" s="129"/>
      <c r="BH1031" s="7" t="s">
        <v>217</v>
      </c>
      <c r="BI1031" s="7" t="s">
        <v>215</v>
      </c>
      <c r="BL1031" s="7" t="s">
        <v>5</v>
      </c>
      <c r="BM1031" s="7" t="s">
        <v>216</v>
      </c>
      <c r="BN1031" s="282" t="s">
        <v>713</v>
      </c>
      <c r="BO1031" s="131"/>
      <c r="BP1031" s="141"/>
      <c r="BQ1031" s="118"/>
    </row>
    <row r="1032" spans="53:69" ht="15.75">
      <c r="BA1032" s="90" t="str">
        <f t="shared" si="0"/>
        <v>E092</v>
      </c>
      <c r="BB1032" s="143" t="s">
        <v>242</v>
      </c>
      <c r="BC1032" s="137" t="s">
        <v>714</v>
      </c>
      <c r="BD1032" s="127" t="s">
        <v>715</v>
      </c>
      <c r="BE1032" s="128" t="s">
        <v>681</v>
      </c>
      <c r="BF1032" s="115" t="s">
        <v>682</v>
      </c>
      <c r="BG1032" s="129"/>
      <c r="BH1032" s="7" t="s">
        <v>223</v>
      </c>
      <c r="BI1032" s="7" t="s">
        <v>218</v>
      </c>
      <c r="BM1032" s="7" t="s">
        <v>222</v>
      </c>
      <c r="BN1032" s="282" t="s">
        <v>716</v>
      </c>
      <c r="BO1032" s="130"/>
      <c r="BP1032" s="138"/>
      <c r="BQ1032" s="135"/>
    </row>
    <row r="1033" spans="53:69" ht="15.75">
      <c r="BA1033" s="90" t="str">
        <f t="shared" si="0"/>
        <v>E101</v>
      </c>
      <c r="BB1033" s="142" t="s">
        <v>394</v>
      </c>
      <c r="BC1033" s="137" t="s">
        <v>717</v>
      </c>
      <c r="BD1033" s="127" t="s">
        <v>269</v>
      </c>
      <c r="BE1033" s="128" t="s">
        <v>681</v>
      </c>
      <c r="BF1033" s="115" t="s">
        <v>682</v>
      </c>
      <c r="BG1033" s="129"/>
      <c r="BH1033" s="7" t="s">
        <v>227</v>
      </c>
      <c r="BI1033" s="7" t="s">
        <v>224</v>
      </c>
      <c r="BM1033" s="7" t="s">
        <v>226</v>
      </c>
      <c r="BN1033" s="282" t="s">
        <v>718</v>
      </c>
      <c r="BO1033" s="130"/>
      <c r="BP1033" s="138"/>
      <c r="BQ1033" s="135"/>
    </row>
    <row r="1034" spans="53:69" ht="15.75">
      <c r="BA1034" s="90" t="str">
        <f t="shared" si="0"/>
        <v>E102</v>
      </c>
      <c r="BB1034" s="142" t="s">
        <v>396</v>
      </c>
      <c r="BC1034" s="137" t="s">
        <v>719</v>
      </c>
      <c r="BD1034" s="127" t="s">
        <v>274</v>
      </c>
      <c r="BE1034" s="128" t="s">
        <v>681</v>
      </c>
      <c r="BF1034" s="115" t="s">
        <v>682</v>
      </c>
      <c r="BG1034" s="129"/>
      <c r="BH1034" s="7" t="s">
        <v>232</v>
      </c>
      <c r="BI1034" s="7" t="s">
        <v>228</v>
      </c>
      <c r="BM1034" s="7" t="s">
        <v>231</v>
      </c>
      <c r="BN1034" s="282" t="s">
        <v>720</v>
      </c>
      <c r="BO1034" s="106"/>
      <c r="BP1034" s="138"/>
      <c r="BQ1034" s="135"/>
    </row>
    <row r="1035" spans="53:69" ht="15.75">
      <c r="BA1035" s="90" t="str">
        <f t="shared" si="0"/>
        <v>E103</v>
      </c>
      <c r="BB1035" s="144" t="s">
        <v>257</v>
      </c>
      <c r="BC1035" s="137" t="s">
        <v>721</v>
      </c>
      <c r="BD1035" s="127" t="s">
        <v>722</v>
      </c>
      <c r="BE1035" s="128" t="s">
        <v>681</v>
      </c>
      <c r="BF1035" s="115" t="s">
        <v>682</v>
      </c>
      <c r="BG1035" s="129"/>
      <c r="BH1035" s="10" t="s">
        <v>238</v>
      </c>
      <c r="BI1035" s="7" t="s">
        <v>233</v>
      </c>
      <c r="BM1035" s="7" t="s">
        <v>237</v>
      </c>
      <c r="BN1035" s="282" t="s">
        <v>723</v>
      </c>
      <c r="BO1035" s="120"/>
      <c r="BP1035" s="138"/>
      <c r="BQ1035" s="107"/>
    </row>
    <row r="1036" spans="53:69" ht="15.75">
      <c r="BA1036" s="90" t="str">
        <f t="shared" si="0"/>
        <v>E104</v>
      </c>
      <c r="BB1036" s="261" t="s">
        <v>398</v>
      </c>
      <c r="BC1036" s="137" t="s">
        <v>724</v>
      </c>
      <c r="BD1036" s="127" t="s">
        <v>725</v>
      </c>
      <c r="BE1036" s="128" t="s">
        <v>681</v>
      </c>
      <c r="BF1036" s="115" t="s">
        <v>682</v>
      </c>
      <c r="BG1036" s="129"/>
      <c r="BH1036" s="7" t="s">
        <v>244</v>
      </c>
      <c r="BI1036" s="7" t="s">
        <v>239</v>
      </c>
      <c r="BM1036" s="7" t="s">
        <v>243</v>
      </c>
      <c r="BN1036" s="282" t="s">
        <v>723</v>
      </c>
      <c r="BO1036" s="133"/>
      <c r="BP1036" s="138"/>
      <c r="BQ1036" s="107"/>
    </row>
    <row r="1037" spans="53:69" ht="15.75">
      <c r="BA1037" s="90" t="str">
        <f t="shared" si="0"/>
        <v>E105</v>
      </c>
      <c r="BB1037" s="144" t="s">
        <v>265</v>
      </c>
      <c r="BC1037" s="137" t="s">
        <v>726</v>
      </c>
      <c r="BD1037" s="127" t="s">
        <v>727</v>
      </c>
      <c r="BE1037" s="128" t="s">
        <v>681</v>
      </c>
      <c r="BF1037" s="115" t="s">
        <v>682</v>
      </c>
      <c r="BG1037" s="129"/>
      <c r="BH1037" s="7" t="s">
        <v>248</v>
      </c>
      <c r="BI1037" s="7" t="s">
        <v>245</v>
      </c>
      <c r="BM1037" s="7" t="s">
        <v>247</v>
      </c>
      <c r="BN1037" s="282" t="s">
        <v>728</v>
      </c>
      <c r="BO1037" s="130"/>
      <c r="BP1037" s="141"/>
      <c r="BQ1037" s="123"/>
    </row>
    <row r="1038" spans="53:69" ht="30">
      <c r="BA1038" s="90" t="str">
        <f t="shared" si="0"/>
        <v>E112</v>
      </c>
      <c r="BB1038" s="145" t="s">
        <v>236</v>
      </c>
      <c r="BC1038" s="137" t="s">
        <v>729</v>
      </c>
      <c r="BD1038" s="127" t="s">
        <v>730</v>
      </c>
      <c r="BE1038" s="146" t="s">
        <v>731</v>
      </c>
      <c r="BF1038" s="282"/>
      <c r="BG1038" s="8"/>
      <c r="BH1038" s="7" t="s">
        <v>252</v>
      </c>
      <c r="BI1038" s="7" t="s">
        <v>249</v>
      </c>
      <c r="BM1038" s="7" t="s">
        <v>251</v>
      </c>
      <c r="BN1038" s="282" t="s">
        <v>732</v>
      </c>
      <c r="BO1038" s="130"/>
      <c r="BP1038" s="141"/>
      <c r="BQ1038" s="123"/>
    </row>
    <row r="1039" spans="53:69" ht="30">
      <c r="BA1039" s="90" t="str">
        <f t="shared" si="0"/>
        <v>E122</v>
      </c>
      <c r="BB1039" s="147" t="s">
        <v>286</v>
      </c>
      <c r="BC1039" s="137" t="s">
        <v>733</v>
      </c>
      <c r="BD1039" s="127" t="s">
        <v>734</v>
      </c>
      <c r="BE1039" s="148" t="s">
        <v>735</v>
      </c>
      <c r="BF1039" s="282"/>
      <c r="BG1039" s="8"/>
      <c r="BH1039" s="7" t="s">
        <v>259</v>
      </c>
      <c r="BI1039" s="7" t="s">
        <v>253</v>
      </c>
      <c r="BM1039" s="7" t="s">
        <v>258</v>
      </c>
      <c r="BN1039" s="282" t="s">
        <v>736</v>
      </c>
      <c r="BO1039" s="149"/>
      <c r="BP1039" s="141"/>
      <c r="BQ1039" s="118"/>
    </row>
    <row r="1040" spans="53:69">
      <c r="BA1040" s="90" t="str">
        <f t="shared" si="0"/>
        <v>E124</v>
      </c>
      <c r="BB1040" s="147" t="s">
        <v>737</v>
      </c>
      <c r="BC1040" s="137" t="s">
        <v>738</v>
      </c>
      <c r="BD1040" s="127" t="s">
        <v>739</v>
      </c>
      <c r="BE1040" s="146" t="s">
        <v>740</v>
      </c>
      <c r="BF1040" s="282"/>
      <c r="BG1040" s="8"/>
      <c r="BH1040" s="7" t="s">
        <v>263</v>
      </c>
      <c r="BI1040" s="7" t="s">
        <v>260</v>
      </c>
      <c r="BM1040" s="7" t="s">
        <v>262</v>
      </c>
      <c r="BN1040" s="282" t="s">
        <v>741</v>
      </c>
      <c r="BO1040" s="149"/>
      <c r="BP1040" s="141"/>
      <c r="BQ1040" s="118"/>
    </row>
    <row r="1041" spans="53:69" ht="15.75">
      <c r="BA1041" s="90" t="str">
        <f t="shared" si="0"/>
        <v>F081</v>
      </c>
      <c r="BB1041" s="150" t="s">
        <v>211</v>
      </c>
      <c r="BC1041" s="137" t="s">
        <v>742</v>
      </c>
      <c r="BD1041" s="127" t="s">
        <v>743</v>
      </c>
      <c r="BE1041" s="128" t="s">
        <v>744</v>
      </c>
      <c r="BF1041" s="282"/>
      <c r="BG1041" s="8"/>
      <c r="BH1041" s="7" t="s">
        <v>267</v>
      </c>
      <c r="BI1041" s="7" t="s">
        <v>264</v>
      </c>
      <c r="BM1041" s="7" t="s">
        <v>266</v>
      </c>
      <c r="BN1041" s="282" t="s">
        <v>745</v>
      </c>
      <c r="BO1041" s="130"/>
      <c r="BP1041" s="141"/>
      <c r="BQ1041" s="111"/>
    </row>
    <row r="1042" spans="53:69">
      <c r="BA1042" s="90" t="str">
        <f t="shared" si="0"/>
        <v>F084</v>
      </c>
      <c r="BB1042" s="150" t="s">
        <v>225</v>
      </c>
      <c r="BC1042" s="137" t="s">
        <v>746</v>
      </c>
      <c r="BD1042" s="151" t="s">
        <v>747</v>
      </c>
      <c r="BE1042" s="104" t="s">
        <v>748</v>
      </c>
      <c r="BF1042" s="282"/>
      <c r="BG1042" s="8"/>
      <c r="BH1042" s="7" t="s">
        <v>272</v>
      </c>
      <c r="BI1042" s="7" t="s">
        <v>268</v>
      </c>
      <c r="BM1042" s="7" t="s">
        <v>271</v>
      </c>
      <c r="BN1042" s="282" t="s">
        <v>749</v>
      </c>
      <c r="BO1042" s="149"/>
      <c r="BP1042" s="141"/>
      <c r="BQ1042" s="124"/>
    </row>
    <row r="1043" spans="53:69">
      <c r="BA1043" s="90" t="str">
        <f t="shared" si="0"/>
        <v>G055</v>
      </c>
      <c r="BB1043" s="3" t="s">
        <v>147</v>
      </c>
      <c r="BH1043" s="7" t="s">
        <v>277</v>
      </c>
      <c r="BI1043" s="7" t="s">
        <v>273</v>
      </c>
      <c r="BM1043" s="7" t="s">
        <v>276</v>
      </c>
      <c r="BN1043" s="282" t="s">
        <v>750</v>
      </c>
      <c r="BO1043" s="149"/>
      <c r="BP1043" s="141"/>
      <c r="BQ1043" s="124"/>
    </row>
    <row r="1044" spans="53:69" ht="30">
      <c r="BA1044" s="90" t="str">
        <f t="shared" si="0"/>
        <v>K052</v>
      </c>
      <c r="BB1044" s="2" t="s">
        <v>132</v>
      </c>
      <c r="BH1044" s="7" t="s">
        <v>281</v>
      </c>
      <c r="BI1044" s="7" t="s">
        <v>278</v>
      </c>
      <c r="BM1044" s="7" t="s">
        <v>280</v>
      </c>
      <c r="BN1044" s="282" t="s">
        <v>751</v>
      </c>
      <c r="BO1044" s="152"/>
      <c r="BP1044" s="141"/>
      <c r="BQ1044" s="102"/>
    </row>
    <row r="1045" spans="53:69">
      <c r="BA1045" s="90" t="s">
        <v>752</v>
      </c>
      <c r="BB1045" s="2" t="s">
        <v>753</v>
      </c>
      <c r="BH1045" s="7" t="s">
        <v>284</v>
      </c>
      <c r="BI1045" s="7" t="s">
        <v>5</v>
      </c>
      <c r="BM1045" s="7" t="s">
        <v>283</v>
      </c>
      <c r="BN1045" s="282" t="s">
        <v>751</v>
      </c>
      <c r="BO1045" s="149"/>
      <c r="BP1045" s="141"/>
      <c r="BQ1045" s="102"/>
    </row>
    <row r="1046" spans="53:69">
      <c r="BA1046" s="90" t="str">
        <f t="shared" ref="BA1046:BA1071" si="1">MID(BB1046,1,4)</f>
        <v>N014</v>
      </c>
      <c r="BB1046" s="153" t="s">
        <v>78</v>
      </c>
      <c r="BH1046" s="7" t="s">
        <v>288</v>
      </c>
      <c r="BM1046" s="7" t="s">
        <v>287</v>
      </c>
      <c r="BN1046" s="282" t="s">
        <v>754</v>
      </c>
      <c r="BO1046" s="131"/>
      <c r="BP1046" s="154"/>
      <c r="BQ1046" s="107"/>
    </row>
    <row r="1047" spans="53:69">
      <c r="BA1047" s="90" t="str">
        <f t="shared" si="1"/>
        <v>O121</v>
      </c>
      <c r="BB1047" s="147" t="s">
        <v>282</v>
      </c>
      <c r="BH1047" s="7" t="s">
        <v>291</v>
      </c>
      <c r="BM1047" s="7" t="s">
        <v>290</v>
      </c>
      <c r="BN1047" s="282" t="s">
        <v>755</v>
      </c>
      <c r="BO1047" s="101"/>
      <c r="BP1047" s="154"/>
      <c r="BQ1047" s="107"/>
    </row>
    <row r="1048" spans="53:69">
      <c r="BA1048" s="90" t="str">
        <f t="shared" si="1"/>
        <v>P106</v>
      </c>
      <c r="BB1048" s="155" t="s">
        <v>270</v>
      </c>
      <c r="BH1048" s="7" t="s">
        <v>293</v>
      </c>
      <c r="BM1048" s="7" t="s">
        <v>292</v>
      </c>
      <c r="BN1048" s="282" t="s">
        <v>756</v>
      </c>
      <c r="BO1048" s="101"/>
      <c r="BP1048" s="156"/>
      <c r="BQ1048" s="14"/>
    </row>
    <row r="1049" spans="53:69">
      <c r="BA1049" s="90" t="str">
        <f t="shared" si="1"/>
        <v>P111</v>
      </c>
      <c r="BB1049" s="147" t="s">
        <v>230</v>
      </c>
      <c r="BH1049" s="7" t="s">
        <v>295</v>
      </c>
      <c r="BM1049" s="7" t="s">
        <v>294</v>
      </c>
      <c r="BN1049" s="282" t="s">
        <v>757</v>
      </c>
      <c r="BO1049" s="130"/>
      <c r="BP1049" s="141"/>
      <c r="BQ1049" s="123"/>
    </row>
    <row r="1050" spans="53:69">
      <c r="BA1050" s="90" t="str">
        <f t="shared" si="1"/>
        <v>P123</v>
      </c>
      <c r="BB1050" s="12" t="s">
        <v>289</v>
      </c>
      <c r="BH1050" s="7" t="s">
        <v>297</v>
      </c>
      <c r="BM1050" s="7" t="s">
        <v>296</v>
      </c>
      <c r="BN1050" s="282" t="s">
        <v>758</v>
      </c>
      <c r="BO1050" s="101"/>
      <c r="BP1050" s="138"/>
      <c r="BQ1050" s="123"/>
    </row>
    <row r="1051" spans="53:69">
      <c r="BA1051" s="90" t="str">
        <f t="shared" si="1"/>
        <v>PA01</v>
      </c>
      <c r="BB1051" s="147" t="s">
        <v>380</v>
      </c>
      <c r="BH1051" s="7" t="s">
        <v>300</v>
      </c>
      <c r="BM1051" s="7" t="s">
        <v>299</v>
      </c>
      <c r="BN1051" s="282" t="s">
        <v>759</v>
      </c>
      <c r="BO1051" s="101"/>
      <c r="BP1051" s="138"/>
      <c r="BQ1051" s="123"/>
    </row>
    <row r="1052" spans="53:69">
      <c r="BA1052" s="90" t="str">
        <f t="shared" si="1"/>
        <v>PA02</v>
      </c>
      <c r="BB1052" s="153" t="s">
        <v>7</v>
      </c>
      <c r="BH1052" s="7" t="s">
        <v>305</v>
      </c>
      <c r="BM1052" s="7" t="s">
        <v>304</v>
      </c>
      <c r="BN1052" s="282" t="s">
        <v>760</v>
      </c>
      <c r="BO1052" s="157"/>
      <c r="BP1052" s="138"/>
      <c r="BQ1052" s="123"/>
    </row>
    <row r="1053" spans="53:69">
      <c r="BA1053" s="90" t="str">
        <f t="shared" si="1"/>
        <v>PA03</v>
      </c>
      <c r="BB1053" s="12" t="s">
        <v>298</v>
      </c>
      <c r="BH1053" s="7" t="s">
        <v>308</v>
      </c>
      <c r="BM1053" s="7" t="s">
        <v>307</v>
      </c>
      <c r="BN1053" s="282" t="s">
        <v>761</v>
      </c>
      <c r="BO1053" s="101"/>
      <c r="BP1053" s="138"/>
      <c r="BQ1053" s="123"/>
    </row>
    <row r="1054" spans="53:69">
      <c r="BA1054" s="90" t="str">
        <f t="shared" si="1"/>
        <v>PA04</v>
      </c>
      <c r="BB1054" s="150" t="s">
        <v>303</v>
      </c>
      <c r="BH1054" s="7" t="s">
        <v>312</v>
      </c>
      <c r="BM1054" s="7" t="s">
        <v>311</v>
      </c>
      <c r="BN1054" s="282" t="s">
        <v>762</v>
      </c>
      <c r="BO1054" s="158"/>
      <c r="BP1054" s="141"/>
      <c r="BQ1054" s="121"/>
    </row>
    <row r="1055" spans="53:69">
      <c r="BA1055" s="90" t="str">
        <f t="shared" si="1"/>
        <v>PA05</v>
      </c>
      <c r="BB1055" s="150" t="s">
        <v>306</v>
      </c>
      <c r="BH1055" s="7" t="s">
        <v>314</v>
      </c>
      <c r="BM1055" s="7" t="s">
        <v>313</v>
      </c>
      <c r="BN1055" s="282" t="s">
        <v>763</v>
      </c>
      <c r="BO1055" s="131"/>
      <c r="BP1055" s="141"/>
      <c r="BQ1055" s="123"/>
    </row>
    <row r="1056" spans="53:69">
      <c r="BA1056" s="90" t="str">
        <f t="shared" si="1"/>
        <v>PA06</v>
      </c>
      <c r="BB1056" s="150" t="s">
        <v>310</v>
      </c>
      <c r="BH1056" s="7" t="s">
        <v>317</v>
      </c>
      <c r="BM1056" s="7" t="s">
        <v>316</v>
      </c>
      <c r="BN1056" s="282" t="s">
        <v>764</v>
      </c>
      <c r="BO1056" s="106"/>
      <c r="BP1056" s="141"/>
      <c r="BQ1056" s="124"/>
    </row>
    <row r="1057" spans="53:69">
      <c r="BA1057" s="90" t="str">
        <f t="shared" si="1"/>
        <v>PA07</v>
      </c>
      <c r="BB1057" s="2" t="s">
        <v>302</v>
      </c>
      <c r="BH1057" s="7" t="s">
        <v>319</v>
      </c>
      <c r="BM1057" s="7" t="s">
        <v>318</v>
      </c>
      <c r="BN1057" s="282" t="s">
        <v>765</v>
      </c>
      <c r="BO1057" s="106"/>
      <c r="BP1057" s="141"/>
      <c r="BQ1057" s="124"/>
    </row>
    <row r="1058" spans="53:69">
      <c r="BA1058" s="90" t="str">
        <f t="shared" si="1"/>
        <v>PA08</v>
      </c>
      <c r="BB1058" s="2" t="s">
        <v>315</v>
      </c>
      <c r="BH1058" s="7" t="s">
        <v>322</v>
      </c>
      <c r="BM1058" s="7" t="s">
        <v>321</v>
      </c>
      <c r="BN1058" s="282" t="s">
        <v>766</v>
      </c>
      <c r="BO1058" s="106"/>
      <c r="BP1058" s="141"/>
      <c r="BQ1058" s="121"/>
    </row>
    <row r="1059" spans="53:69">
      <c r="BA1059" s="90" t="str">
        <f t="shared" si="1"/>
        <v>MA10</v>
      </c>
      <c r="BB1059" s="12" t="s">
        <v>320</v>
      </c>
      <c r="BH1059" s="7" t="s">
        <v>325</v>
      </c>
      <c r="BM1059" s="7" t="s">
        <v>324</v>
      </c>
      <c r="BN1059" s="282" t="s">
        <v>767</v>
      </c>
      <c r="BO1059" s="101"/>
      <c r="BP1059" s="141"/>
      <c r="BQ1059" s="121"/>
    </row>
    <row r="1060" spans="53:69">
      <c r="BA1060" s="90" t="str">
        <f t="shared" si="1"/>
        <v>OA11</v>
      </c>
      <c r="BB1060" s="147" t="s">
        <v>323</v>
      </c>
      <c r="BN1060" s="282" t="s">
        <v>768</v>
      </c>
      <c r="BO1060" s="106"/>
      <c r="BP1060" s="141"/>
      <c r="BQ1060" s="121"/>
    </row>
    <row r="1061" spans="53:69">
      <c r="BA1061" s="90" t="str">
        <f t="shared" si="1"/>
        <v>PA09</v>
      </c>
      <c r="BB1061" s="153" t="s">
        <v>255</v>
      </c>
      <c r="BH1061" s="7" t="s">
        <v>327</v>
      </c>
      <c r="BM1061" s="7" t="s">
        <v>326</v>
      </c>
      <c r="BN1061" s="282" t="s">
        <v>769</v>
      </c>
      <c r="BO1061" s="152"/>
      <c r="BP1061" s="141"/>
      <c r="BQ1061" s="123"/>
    </row>
    <row r="1062" spans="53:69">
      <c r="BA1062" s="90" t="str">
        <f t="shared" si="1"/>
        <v>PA14</v>
      </c>
      <c r="BB1062" s="147" t="s">
        <v>241</v>
      </c>
      <c r="BH1062" s="7" t="s">
        <v>330</v>
      </c>
      <c r="BM1062" s="7" t="s">
        <v>329</v>
      </c>
      <c r="BN1062" s="282" t="s">
        <v>770</v>
      </c>
      <c r="BO1062" s="152"/>
      <c r="BP1062" s="141"/>
      <c r="BQ1062" s="121"/>
    </row>
    <row r="1063" spans="53:69">
      <c r="BA1063" s="90" t="str">
        <f t="shared" si="1"/>
        <v>PA15</v>
      </c>
      <c r="BB1063" s="12" t="s">
        <v>328</v>
      </c>
      <c r="BH1063" s="7" t="s">
        <v>333</v>
      </c>
      <c r="BM1063" s="7" t="s">
        <v>332</v>
      </c>
      <c r="BN1063" s="282" t="s">
        <v>771</v>
      </c>
      <c r="BO1063" s="152"/>
      <c r="BP1063" s="141"/>
      <c r="BQ1063" s="121"/>
    </row>
    <row r="1064" spans="53:69">
      <c r="BA1064" s="90" t="str">
        <f t="shared" si="1"/>
        <v>PA16</v>
      </c>
      <c r="BB1064" s="150" t="s">
        <v>331</v>
      </c>
      <c r="BH1064" s="7" t="s">
        <v>335</v>
      </c>
      <c r="BM1064" s="7" t="s">
        <v>334</v>
      </c>
      <c r="BN1064" s="282" t="s">
        <v>772</v>
      </c>
      <c r="BO1064" s="131"/>
      <c r="BP1064" s="141"/>
      <c r="BQ1064" s="121"/>
    </row>
    <row r="1065" spans="53:69">
      <c r="BA1065" s="90" t="str">
        <f t="shared" si="1"/>
        <v>PA17</v>
      </c>
      <c r="BB1065" s="2" t="s">
        <v>275</v>
      </c>
      <c r="BH1065" s="7" t="s">
        <v>339</v>
      </c>
      <c r="BM1065" s="7" t="s">
        <v>338</v>
      </c>
      <c r="BN1065" s="282" t="s">
        <v>773</v>
      </c>
      <c r="BO1065" s="152"/>
      <c r="BP1065" s="141"/>
      <c r="BQ1065" s="121"/>
    </row>
    <row r="1066" spans="53:69">
      <c r="BA1066" s="90" t="str">
        <f t="shared" si="1"/>
        <v>PA18</v>
      </c>
      <c r="BB1066" s="150" t="s">
        <v>337</v>
      </c>
      <c r="BH1066" s="7" t="s">
        <v>17</v>
      </c>
      <c r="BM1066" s="7" t="s">
        <v>340</v>
      </c>
      <c r="BN1066" s="282" t="s">
        <v>774</v>
      </c>
      <c r="BO1066" s="152"/>
      <c r="BP1066" s="141"/>
      <c r="BQ1066" s="122"/>
    </row>
    <row r="1067" spans="53:69">
      <c r="BA1067" s="90" t="str">
        <f t="shared" si="1"/>
        <v>PA19</v>
      </c>
      <c r="BB1067" s="2" t="s">
        <v>336</v>
      </c>
      <c r="BH1067" s="7" t="s">
        <v>343</v>
      </c>
      <c r="BM1067" s="7" t="s">
        <v>342</v>
      </c>
      <c r="BN1067" s="282" t="s">
        <v>775</v>
      </c>
      <c r="BO1067" s="152"/>
      <c r="BP1067" s="141"/>
      <c r="BQ1067" s="122"/>
    </row>
    <row r="1068" spans="53:69">
      <c r="BA1068" s="90" t="str">
        <f t="shared" si="1"/>
        <v>PA21</v>
      </c>
      <c r="BB1068" s="155" t="s">
        <v>341</v>
      </c>
      <c r="BH1068" s="7" t="s">
        <v>346</v>
      </c>
      <c r="BM1068" s="7" t="s">
        <v>345</v>
      </c>
      <c r="BN1068" s="282" t="s">
        <v>776</v>
      </c>
      <c r="BO1068" s="149"/>
      <c r="BP1068" s="141"/>
      <c r="BQ1068" s="123"/>
    </row>
    <row r="1069" spans="53:69">
      <c r="BA1069" s="90" t="str">
        <f t="shared" si="1"/>
        <v>PA22</v>
      </c>
      <c r="BB1069" s="150" t="s">
        <v>344</v>
      </c>
      <c r="BH1069" s="7" t="s">
        <v>349</v>
      </c>
      <c r="BM1069" s="7" t="s">
        <v>348</v>
      </c>
      <c r="BN1069" s="282" t="s">
        <v>777</v>
      </c>
      <c r="BO1069" s="149"/>
      <c r="BP1069" s="141"/>
      <c r="BQ1069" s="122"/>
    </row>
    <row r="1070" spans="53:69">
      <c r="BA1070" s="90" t="str">
        <f t="shared" si="1"/>
        <v>PA23</v>
      </c>
      <c r="BB1070" s="155" t="s">
        <v>347</v>
      </c>
      <c r="BC1070" s="159" t="s">
        <v>624</v>
      </c>
      <c r="BD1070" s="99" t="s">
        <v>625</v>
      </c>
      <c r="BH1070" s="7" t="s">
        <v>351</v>
      </c>
      <c r="BM1070" s="7" t="s">
        <v>350</v>
      </c>
      <c r="BN1070" s="282" t="s">
        <v>778</v>
      </c>
      <c r="BO1070" s="152"/>
      <c r="BP1070" s="141"/>
      <c r="BQ1070" s="122"/>
    </row>
    <row r="1071" spans="53:69">
      <c r="BA1071" s="90" t="str">
        <f t="shared" si="1"/>
        <v>PA25</v>
      </c>
      <c r="BB1071" s="282" t="s">
        <v>779</v>
      </c>
      <c r="BC1071" s="287" t="s">
        <v>630</v>
      </c>
      <c r="BD1071" s="288" t="s">
        <v>780</v>
      </c>
      <c r="BH1071" s="7" t="s">
        <v>353</v>
      </c>
      <c r="BM1071" s="7" t="s">
        <v>352</v>
      </c>
      <c r="BN1071" s="282" t="s">
        <v>781</v>
      </c>
      <c r="BO1071" s="152"/>
      <c r="BP1071" s="141"/>
      <c r="BQ1071" s="122"/>
    </row>
    <row r="1072" spans="53:69">
      <c r="BC1072" s="287" t="s">
        <v>639</v>
      </c>
      <c r="BD1072" s="288" t="s">
        <v>782</v>
      </c>
      <c r="BM1072" s="7" t="s">
        <v>354</v>
      </c>
      <c r="BN1072" s="282" t="s">
        <v>783</v>
      </c>
      <c r="BO1072" s="131"/>
      <c r="BP1072" s="141"/>
      <c r="BQ1072" s="122"/>
    </row>
    <row r="1073" spans="55:69">
      <c r="BC1073" s="287" t="s">
        <v>653</v>
      </c>
      <c r="BD1073" s="283" t="s">
        <v>784</v>
      </c>
      <c r="BN1073" s="282" t="s">
        <v>785</v>
      </c>
      <c r="BO1073" s="152"/>
      <c r="BP1073" s="141"/>
      <c r="BQ1073" s="102"/>
    </row>
    <row r="1074" spans="55:69">
      <c r="BC1074" s="287" t="s">
        <v>680</v>
      </c>
      <c r="BD1074" s="127" t="s">
        <v>199</v>
      </c>
      <c r="BM1074" s="7" t="s">
        <v>355</v>
      </c>
      <c r="BN1074" s="282" t="s">
        <v>786</v>
      </c>
      <c r="BO1074" s="106"/>
      <c r="BP1074" s="141"/>
      <c r="BQ1074" s="102"/>
    </row>
    <row r="1075" spans="55:69">
      <c r="BC1075" s="287" t="s">
        <v>560</v>
      </c>
      <c r="BD1075" s="127" t="s">
        <v>561</v>
      </c>
      <c r="BM1075" s="7" t="s">
        <v>356</v>
      </c>
      <c r="BN1075" s="282" t="s">
        <v>787</v>
      </c>
      <c r="BO1075" s="152"/>
      <c r="BP1075" s="141"/>
      <c r="BQ1075" s="123"/>
    </row>
    <row r="1076" spans="55:69">
      <c r="BC1076" s="287" t="s">
        <v>685</v>
      </c>
      <c r="BD1076" s="127" t="s">
        <v>210</v>
      </c>
      <c r="BM1076" s="7" t="s">
        <v>357</v>
      </c>
      <c r="BN1076" s="282" t="s">
        <v>788</v>
      </c>
      <c r="BO1076" s="131"/>
      <c r="BP1076" s="141"/>
      <c r="BQ1076" s="123"/>
    </row>
    <row r="1077" spans="55:69">
      <c r="BC1077" s="287" t="s">
        <v>687</v>
      </c>
      <c r="BD1077" s="127" t="s">
        <v>82</v>
      </c>
      <c r="BM1077" s="7" t="s">
        <v>359</v>
      </c>
      <c r="BN1077" s="282" t="s">
        <v>789</v>
      </c>
      <c r="BO1077" s="106"/>
      <c r="BP1077" s="141"/>
      <c r="BQ1077" s="123"/>
    </row>
    <row r="1078" spans="55:69">
      <c r="BC1078" s="287" t="s">
        <v>689</v>
      </c>
      <c r="BD1078" s="127" t="s">
        <v>220</v>
      </c>
      <c r="BM1078" s="7" t="s">
        <v>360</v>
      </c>
      <c r="BN1078" s="282" t="s">
        <v>790</v>
      </c>
      <c r="BO1078" s="106"/>
      <c r="BP1078" s="141"/>
      <c r="BQ1078" s="123"/>
    </row>
    <row r="1079" spans="55:69">
      <c r="BC1079" s="287" t="s">
        <v>692</v>
      </c>
      <c r="BD1079" s="127" t="s">
        <v>219</v>
      </c>
      <c r="BM1079" s="7" t="s">
        <v>361</v>
      </c>
      <c r="BN1079" s="282" t="s">
        <v>791</v>
      </c>
      <c r="BO1079" s="139"/>
      <c r="BP1079" s="141"/>
      <c r="BQ1079" s="102"/>
    </row>
    <row r="1080" spans="55:69">
      <c r="BC1080" s="163" t="s">
        <v>695</v>
      </c>
      <c r="BD1080" s="127" t="s">
        <v>229</v>
      </c>
      <c r="BM1080" s="7" t="s">
        <v>362</v>
      </c>
      <c r="BN1080" s="282" t="s">
        <v>792</v>
      </c>
      <c r="BO1080" s="106"/>
      <c r="BP1080" s="141"/>
      <c r="BQ1080" s="121"/>
    </row>
    <row r="1081" spans="55:69">
      <c r="BC1081" s="163" t="s">
        <v>697</v>
      </c>
      <c r="BD1081" s="127" t="s">
        <v>235</v>
      </c>
      <c r="BM1081" s="7" t="s">
        <v>363</v>
      </c>
      <c r="BN1081" s="282" t="s">
        <v>793</v>
      </c>
      <c r="BO1081" s="106"/>
      <c r="BP1081" s="141"/>
      <c r="BQ1081" s="121"/>
    </row>
    <row r="1082" spans="55:69">
      <c r="BC1082" s="163" t="s">
        <v>699</v>
      </c>
      <c r="BD1082" s="127" t="s">
        <v>794</v>
      </c>
      <c r="BM1082" s="7" t="s">
        <v>364</v>
      </c>
      <c r="BN1082" s="282" t="s">
        <v>795</v>
      </c>
      <c r="BO1082" s="106"/>
      <c r="BP1082" s="141"/>
      <c r="BQ1082" s="121"/>
    </row>
    <row r="1083" spans="55:69">
      <c r="BC1083" s="163" t="s">
        <v>702</v>
      </c>
      <c r="BD1083" s="127" t="s">
        <v>246</v>
      </c>
      <c r="BM1083" s="7" t="s">
        <v>365</v>
      </c>
      <c r="BN1083" s="282" t="s">
        <v>795</v>
      </c>
      <c r="BO1083" s="106"/>
      <c r="BP1083" s="141"/>
      <c r="BQ1083" s="102"/>
    </row>
    <row r="1084" spans="55:69">
      <c r="BC1084" s="163" t="s">
        <v>704</v>
      </c>
      <c r="BD1084" s="127" t="s">
        <v>250</v>
      </c>
      <c r="BM1084" s="7" t="s">
        <v>367</v>
      </c>
      <c r="BN1084" s="282" t="s">
        <v>796</v>
      </c>
      <c r="BO1084" s="106"/>
      <c r="BP1084" s="141"/>
      <c r="BQ1084" s="121"/>
    </row>
    <row r="1085" spans="55:69">
      <c r="BC1085" s="163" t="s">
        <v>706</v>
      </c>
      <c r="BD1085" s="127" t="s">
        <v>797</v>
      </c>
      <c r="BM1085" s="7" t="s">
        <v>368</v>
      </c>
      <c r="BN1085" s="282" t="s">
        <v>798</v>
      </c>
      <c r="BO1085" s="106"/>
      <c r="BP1085" s="141"/>
      <c r="BQ1085" s="102"/>
    </row>
    <row r="1086" spans="55:69">
      <c r="BC1086" s="163" t="s">
        <v>710</v>
      </c>
      <c r="BD1086" s="127" t="s">
        <v>256</v>
      </c>
      <c r="BM1086" s="7" t="s">
        <v>369</v>
      </c>
      <c r="BN1086" s="282" t="s">
        <v>799</v>
      </c>
      <c r="BO1086" s="106"/>
      <c r="BP1086" s="141"/>
      <c r="BQ1086" s="102"/>
    </row>
    <row r="1087" spans="55:69">
      <c r="BC1087" s="163" t="s">
        <v>712</v>
      </c>
      <c r="BD1087" s="127" t="s">
        <v>261</v>
      </c>
      <c r="BM1087" s="7" t="s">
        <v>370</v>
      </c>
      <c r="BN1087" s="282" t="s">
        <v>800</v>
      </c>
      <c r="BO1087" s="106"/>
      <c r="BP1087" s="141"/>
      <c r="BQ1087" s="102"/>
    </row>
    <row r="1088" spans="55:69">
      <c r="BC1088" s="137" t="s">
        <v>714</v>
      </c>
      <c r="BD1088" s="127" t="s">
        <v>254</v>
      </c>
      <c r="BM1088" s="7" t="s">
        <v>371</v>
      </c>
      <c r="BN1088" s="282" t="s">
        <v>801</v>
      </c>
      <c r="BO1088" s="131"/>
      <c r="BP1088" s="141"/>
      <c r="BQ1088" s="102"/>
    </row>
    <row r="1089" spans="55:69">
      <c r="BC1089" s="137" t="s">
        <v>717</v>
      </c>
      <c r="BD1089" s="127" t="s">
        <v>269</v>
      </c>
      <c r="BM1089" s="7" t="s">
        <v>372</v>
      </c>
      <c r="BN1089" s="282" t="s">
        <v>802</v>
      </c>
      <c r="BO1089" s="131"/>
      <c r="BP1089" s="154"/>
      <c r="BQ1089" s="123"/>
    </row>
    <row r="1090" spans="55:69">
      <c r="BC1090" s="137" t="s">
        <v>719</v>
      </c>
      <c r="BD1090" s="127" t="s">
        <v>274</v>
      </c>
      <c r="BM1090" s="7" t="s">
        <v>373</v>
      </c>
      <c r="BN1090" s="282" t="s">
        <v>803</v>
      </c>
      <c r="BO1090" s="131"/>
      <c r="BP1090" s="141"/>
      <c r="BQ1090" s="123"/>
    </row>
    <row r="1091" spans="55:69">
      <c r="BC1091" s="137" t="s">
        <v>721</v>
      </c>
      <c r="BD1091" s="127" t="s">
        <v>279</v>
      </c>
      <c r="BM1091" s="7" t="s">
        <v>374</v>
      </c>
      <c r="BN1091" s="282" t="s">
        <v>804</v>
      </c>
      <c r="BO1091" s="152"/>
      <c r="BP1091" s="154"/>
      <c r="BQ1091" s="123"/>
    </row>
    <row r="1092" spans="55:69">
      <c r="BC1092" s="137" t="s">
        <v>724</v>
      </c>
      <c r="BD1092" s="127" t="s">
        <v>805</v>
      </c>
      <c r="BM1092" s="7" t="s">
        <v>375</v>
      </c>
      <c r="BN1092" s="282" t="s">
        <v>806</v>
      </c>
      <c r="BO1092" s="152"/>
      <c r="BP1092" s="138"/>
      <c r="BQ1092" s="102"/>
    </row>
    <row r="1093" spans="55:69">
      <c r="BC1093" s="137" t="s">
        <v>726</v>
      </c>
      <c r="BD1093" s="127" t="s">
        <v>285</v>
      </c>
      <c r="BM1093" s="7" t="s">
        <v>376</v>
      </c>
      <c r="BN1093" s="282" t="s">
        <v>807</v>
      </c>
      <c r="BO1093" s="130"/>
      <c r="BP1093" s="138"/>
      <c r="BQ1093" s="124"/>
    </row>
    <row r="1094" spans="55:69">
      <c r="BC1094" s="137" t="s">
        <v>729</v>
      </c>
      <c r="BD1094" s="127" t="s">
        <v>808</v>
      </c>
      <c r="BE1094" s="164" t="s">
        <v>57</v>
      </c>
      <c r="BM1094" s="7" t="s">
        <v>377</v>
      </c>
      <c r="BN1094" s="282" t="s">
        <v>809</v>
      </c>
      <c r="BO1094" s="152"/>
      <c r="BP1094" s="138"/>
      <c r="BQ1094" s="124"/>
    </row>
    <row r="1095" spans="55:69">
      <c r="BC1095" s="137" t="s">
        <v>733</v>
      </c>
      <c r="BD1095" s="127" t="s">
        <v>810</v>
      </c>
      <c r="BE1095" s="164" t="s">
        <v>110</v>
      </c>
      <c r="BM1095" s="7" t="s">
        <v>378</v>
      </c>
      <c r="BN1095" s="282" t="s">
        <v>811</v>
      </c>
      <c r="BO1095" s="149"/>
      <c r="BP1095" s="8"/>
    </row>
    <row r="1096" spans="55:69">
      <c r="BC1096" s="137" t="s">
        <v>738</v>
      </c>
      <c r="BD1096" s="127" t="s">
        <v>812</v>
      </c>
      <c r="BE1096" s="164" t="s">
        <v>57</v>
      </c>
      <c r="BM1096" s="7" t="s">
        <v>379</v>
      </c>
      <c r="BN1096" s="282" t="s">
        <v>813</v>
      </c>
      <c r="BO1096" s="152"/>
      <c r="BP1096" s="8"/>
    </row>
    <row r="1097" spans="55:69">
      <c r="BC1097" s="137" t="s">
        <v>742</v>
      </c>
      <c r="BD1097" s="127" t="s">
        <v>814</v>
      </c>
      <c r="BE1097" s="164" t="s">
        <v>57</v>
      </c>
      <c r="BM1097" s="7" t="s">
        <v>381</v>
      </c>
      <c r="BN1097" s="282" t="s">
        <v>815</v>
      </c>
      <c r="BO1097" s="152"/>
      <c r="BP1097" s="8"/>
    </row>
    <row r="1098" spans="55:69">
      <c r="BC1098" s="137" t="s">
        <v>746</v>
      </c>
      <c r="BD1098" s="151" t="s">
        <v>816</v>
      </c>
      <c r="BE1098" s="151" t="s">
        <v>747</v>
      </c>
      <c r="BM1098" s="7" t="s">
        <v>382</v>
      </c>
      <c r="BN1098" s="282" t="s">
        <v>817</v>
      </c>
      <c r="BO1098" s="130"/>
      <c r="BP1098" s="8"/>
    </row>
    <row r="1099" spans="55:69" ht="15.75" thickBot="1">
      <c r="BM1099" s="7" t="s">
        <v>383</v>
      </c>
      <c r="BN1099" s="282" t="s">
        <v>818</v>
      </c>
      <c r="BO1099" s="152"/>
      <c r="BP1099" s="8"/>
    </row>
    <row r="1100" spans="55:69">
      <c r="BC1100" s="554" t="s">
        <v>625</v>
      </c>
      <c r="BD1100" s="555"/>
      <c r="BE1100" s="98" t="s">
        <v>819</v>
      </c>
      <c r="BM1100" s="7" t="s">
        <v>384</v>
      </c>
      <c r="BN1100" s="282" t="s">
        <v>820</v>
      </c>
      <c r="BO1100" s="152"/>
      <c r="BP1100" s="8"/>
    </row>
    <row r="1101" spans="55:69">
      <c r="BC1101" s="287" t="s">
        <v>821</v>
      </c>
      <c r="BD1101" s="288" t="s">
        <v>822</v>
      </c>
      <c r="BE1101" s="104" t="s">
        <v>632</v>
      </c>
      <c r="BM1101" s="7" t="s">
        <v>385</v>
      </c>
      <c r="BN1101" s="282" t="s">
        <v>823</v>
      </c>
      <c r="BO1101" s="130"/>
      <c r="BP1101" s="8"/>
    </row>
    <row r="1102" spans="55:69">
      <c r="BC1102" s="287" t="s">
        <v>821</v>
      </c>
      <c r="BD1102" s="288" t="s">
        <v>822</v>
      </c>
      <c r="BE1102" s="104" t="s">
        <v>635</v>
      </c>
      <c r="BM1102" s="7" t="s">
        <v>386</v>
      </c>
      <c r="BN1102" s="282" t="s">
        <v>824</v>
      </c>
      <c r="BO1102" s="130"/>
      <c r="BP1102" s="8"/>
    </row>
    <row r="1103" spans="55:69">
      <c r="BC1103" s="287" t="s">
        <v>825</v>
      </c>
      <c r="BD1103" s="288" t="s">
        <v>640</v>
      </c>
      <c r="BE1103" s="109" t="s">
        <v>641</v>
      </c>
      <c r="BM1103" s="7" t="s">
        <v>387</v>
      </c>
      <c r="BN1103" s="282" t="s">
        <v>826</v>
      </c>
      <c r="BO1103" s="101"/>
      <c r="BP1103" s="8"/>
    </row>
    <row r="1104" spans="55:69" ht="15.75">
      <c r="BC1104" s="287" t="s">
        <v>825</v>
      </c>
      <c r="BD1104" s="288" t="s">
        <v>640</v>
      </c>
      <c r="BE1104" s="110" t="s">
        <v>644</v>
      </c>
      <c r="BM1104" s="7" t="s">
        <v>388</v>
      </c>
      <c r="BN1104" s="282" t="s">
        <v>827</v>
      </c>
      <c r="BO1104" s="101"/>
      <c r="BP1104" s="8"/>
    </row>
    <row r="1105" spans="55:68" ht="15.75">
      <c r="BC1105" s="287" t="s">
        <v>825</v>
      </c>
      <c r="BD1105" s="288" t="s">
        <v>640</v>
      </c>
      <c r="BE1105" s="110" t="s">
        <v>647</v>
      </c>
      <c r="BM1105" s="7" t="s">
        <v>389</v>
      </c>
      <c r="BN1105" s="282" t="s">
        <v>828</v>
      </c>
      <c r="BO1105" s="101"/>
      <c r="BP1105" s="8"/>
    </row>
    <row r="1106" spans="55:68" ht="15.75">
      <c r="BC1106" s="287" t="s">
        <v>825</v>
      </c>
      <c r="BD1106" s="288" t="s">
        <v>640</v>
      </c>
      <c r="BE1106" s="112" t="s">
        <v>650</v>
      </c>
      <c r="BM1106" s="7" t="s">
        <v>390</v>
      </c>
      <c r="BN1106" s="282" t="s">
        <v>829</v>
      </c>
      <c r="BO1106" s="101"/>
      <c r="BP1106" s="8"/>
    </row>
    <row r="1107" spans="55:68">
      <c r="BC1107" s="287" t="s">
        <v>830</v>
      </c>
      <c r="BD1107" s="283" t="s">
        <v>831</v>
      </c>
      <c r="BE1107" s="114" t="s">
        <v>655</v>
      </c>
      <c r="BM1107" s="7" t="s">
        <v>391</v>
      </c>
      <c r="BN1107" s="282" t="s">
        <v>832</v>
      </c>
      <c r="BO1107" s="165"/>
      <c r="BP1107" s="8"/>
    </row>
    <row r="1108" spans="55:68">
      <c r="BC1108" s="287" t="s">
        <v>830</v>
      </c>
      <c r="BD1108" s="283" t="s">
        <v>831</v>
      </c>
      <c r="BE1108" s="114" t="s">
        <v>658</v>
      </c>
      <c r="BM1108" s="7" t="s">
        <v>393</v>
      </c>
      <c r="BN1108" s="282" t="s">
        <v>833</v>
      </c>
      <c r="BO1108" s="165"/>
      <c r="BP1108" s="8"/>
    </row>
    <row r="1109" spans="55:68" ht="15.75">
      <c r="BC1109" s="287" t="s">
        <v>830</v>
      </c>
      <c r="BD1109" s="283" t="s">
        <v>831</v>
      </c>
      <c r="BE1109" s="116" t="s">
        <v>662</v>
      </c>
      <c r="BM1109" s="7" t="s">
        <v>395</v>
      </c>
      <c r="BN1109" s="282" t="s">
        <v>834</v>
      </c>
      <c r="BO1109" s="165"/>
      <c r="BP1109" s="8"/>
    </row>
    <row r="1110" spans="55:68" ht="15.75">
      <c r="BC1110" s="287" t="s">
        <v>830</v>
      </c>
      <c r="BD1110" s="283" t="s">
        <v>831</v>
      </c>
      <c r="BE1110" s="112" t="s">
        <v>664</v>
      </c>
      <c r="BM1110" s="7" t="s">
        <v>397</v>
      </c>
      <c r="BN1110" s="282" t="s">
        <v>835</v>
      </c>
      <c r="BO1110" s="165"/>
      <c r="BP1110" s="8"/>
    </row>
    <row r="1111" spans="55:68" ht="15.75">
      <c r="BC1111" s="287" t="s">
        <v>830</v>
      </c>
      <c r="BD1111" s="283" t="s">
        <v>831</v>
      </c>
      <c r="BE1111" s="112" t="s">
        <v>667</v>
      </c>
      <c r="BM1111" s="7" t="s">
        <v>399</v>
      </c>
      <c r="BN1111" s="282" t="s">
        <v>836</v>
      </c>
      <c r="BO1111" s="165"/>
      <c r="BP1111" s="8"/>
    </row>
    <row r="1112" spans="55:68" ht="15.75">
      <c r="BC1112" s="287" t="s">
        <v>830</v>
      </c>
      <c r="BD1112" s="283" t="s">
        <v>831</v>
      </c>
      <c r="BE1112" s="112" t="s">
        <v>670</v>
      </c>
      <c r="BM1112" s="7" t="s">
        <v>400</v>
      </c>
      <c r="BN1112" s="282" t="s">
        <v>837</v>
      </c>
      <c r="BO1112" s="165"/>
      <c r="BP1112" s="8"/>
    </row>
    <row r="1113" spans="55:68" ht="31.5">
      <c r="BC1113" s="287" t="s">
        <v>830</v>
      </c>
      <c r="BD1113" s="283" t="s">
        <v>831</v>
      </c>
      <c r="BE1113" s="112" t="s">
        <v>673</v>
      </c>
      <c r="BM1113" s="7" t="s">
        <v>401</v>
      </c>
      <c r="BN1113" s="282" t="s">
        <v>838</v>
      </c>
      <c r="BO1113" s="165"/>
      <c r="BP1113" s="8"/>
    </row>
    <row r="1114" spans="55:68" ht="15.75">
      <c r="BC1114" s="287" t="s">
        <v>830</v>
      </c>
      <c r="BD1114" s="283" t="s">
        <v>831</v>
      </c>
      <c r="BE1114" s="112" t="s">
        <v>676</v>
      </c>
      <c r="BM1114" s="7" t="s">
        <v>402</v>
      </c>
      <c r="BN1114" s="282" t="s">
        <v>839</v>
      </c>
      <c r="BO1114" s="165"/>
      <c r="BP1114" s="8"/>
    </row>
    <row r="1115" spans="55:68" ht="31.5">
      <c r="BC1115" s="287" t="s">
        <v>830</v>
      </c>
      <c r="BD1115" s="283" t="s">
        <v>831</v>
      </c>
      <c r="BE1115" s="112" t="s">
        <v>678</v>
      </c>
      <c r="BM1115" s="7" t="s">
        <v>403</v>
      </c>
      <c r="BN1115" s="282" t="s">
        <v>840</v>
      </c>
      <c r="BO1115" s="101"/>
      <c r="BP1115" s="8"/>
    </row>
    <row r="1116" spans="55:68">
      <c r="BC1116" s="287" t="s">
        <v>841</v>
      </c>
      <c r="BD1116" s="127" t="s">
        <v>627</v>
      </c>
      <c r="BE1116" s="127" t="s">
        <v>627</v>
      </c>
      <c r="BM1116" s="7" t="s">
        <v>5</v>
      </c>
      <c r="BN1116" s="282" t="s">
        <v>842</v>
      </c>
      <c r="BO1116" s="152"/>
      <c r="BP1116" s="8"/>
    </row>
    <row r="1117" spans="55:68" ht="15.75">
      <c r="BC1117" s="287" t="s">
        <v>843</v>
      </c>
      <c r="BD1117" s="127" t="s">
        <v>561</v>
      </c>
      <c r="BE1117" s="166" t="s">
        <v>563</v>
      </c>
      <c r="BN1117" s="282" t="s">
        <v>844</v>
      </c>
      <c r="BO1117" s="167"/>
      <c r="BP1117" s="8"/>
    </row>
    <row r="1118" spans="55:68" ht="15.75">
      <c r="BC1118" s="287" t="s">
        <v>845</v>
      </c>
      <c r="BD1118" s="127" t="s">
        <v>210</v>
      </c>
      <c r="BE1118" s="166" t="s">
        <v>57</v>
      </c>
      <c r="BN1118" s="282" t="s">
        <v>846</v>
      </c>
      <c r="BO1118" s="168"/>
      <c r="BP1118" s="8"/>
    </row>
    <row r="1119" spans="55:68" ht="15.75">
      <c r="BC1119" s="287" t="s">
        <v>847</v>
      </c>
      <c r="BD1119" s="127" t="s">
        <v>82</v>
      </c>
      <c r="BE1119" s="166" t="s">
        <v>68</v>
      </c>
      <c r="BN1119" s="282" t="s">
        <v>848</v>
      </c>
      <c r="BO1119" s="169"/>
      <c r="BP1119" s="8"/>
    </row>
    <row r="1120" spans="55:68" ht="15.75">
      <c r="BC1120" s="287" t="s">
        <v>849</v>
      </c>
      <c r="BD1120" s="127" t="s">
        <v>220</v>
      </c>
      <c r="BE1120" s="166" t="s">
        <v>77</v>
      </c>
      <c r="BN1120" s="282" t="s">
        <v>850</v>
      </c>
      <c r="BO1120" s="169"/>
      <c r="BP1120" s="8"/>
    </row>
    <row r="1121" spans="55:68" ht="15.75">
      <c r="BC1121" s="287" t="s">
        <v>851</v>
      </c>
      <c r="BD1121" s="127" t="s">
        <v>693</v>
      </c>
      <c r="BE1121" s="166" t="s">
        <v>85</v>
      </c>
      <c r="BN1121" s="282" t="s">
        <v>852</v>
      </c>
      <c r="BO1121" s="168"/>
      <c r="BP1121" s="8"/>
    </row>
    <row r="1122" spans="55:68" ht="15.75">
      <c r="BC1122" s="163">
        <v>10</v>
      </c>
      <c r="BD1122" s="127" t="s">
        <v>229</v>
      </c>
      <c r="BE1122" s="166" t="s">
        <v>93</v>
      </c>
      <c r="BN1122" s="282" t="s">
        <v>853</v>
      </c>
      <c r="BO1122" s="105"/>
      <c r="BP1122" s="8"/>
    </row>
    <row r="1123" spans="55:68" ht="15.75">
      <c r="BC1123" s="163">
        <v>10</v>
      </c>
      <c r="BD1123" s="127" t="s">
        <v>229</v>
      </c>
      <c r="BE1123" s="166" t="s">
        <v>854</v>
      </c>
      <c r="BN1123" s="282" t="s">
        <v>855</v>
      </c>
      <c r="BO1123" s="169"/>
      <c r="BP1123" s="8"/>
    </row>
    <row r="1124" spans="55:68" ht="15.75">
      <c r="BC1124" s="163">
        <v>11</v>
      </c>
      <c r="BD1124" s="127" t="s">
        <v>235</v>
      </c>
      <c r="BE1124" s="166" t="s">
        <v>100</v>
      </c>
      <c r="BN1124" s="282" t="s">
        <v>856</v>
      </c>
      <c r="BO1124" s="105"/>
      <c r="BP1124" s="8"/>
    </row>
    <row r="1125" spans="55:68" ht="15.75">
      <c r="BC1125" s="163">
        <v>11</v>
      </c>
      <c r="BD1125" s="127" t="s">
        <v>235</v>
      </c>
      <c r="BE1125" s="166" t="s">
        <v>857</v>
      </c>
      <c r="BN1125" s="282" t="s">
        <v>858</v>
      </c>
      <c r="BO1125" s="105"/>
      <c r="BP1125" s="8"/>
    </row>
    <row r="1126" spans="55:68" ht="15.75">
      <c r="BC1126" s="163">
        <v>12</v>
      </c>
      <c r="BD1126" s="127" t="s">
        <v>859</v>
      </c>
      <c r="BE1126" s="166" t="s">
        <v>659</v>
      </c>
      <c r="BN1126" s="282" t="s">
        <v>860</v>
      </c>
      <c r="BO1126" s="101"/>
      <c r="BP1126" s="8"/>
    </row>
    <row r="1127" spans="55:68" ht="15.75">
      <c r="BC1127" s="163">
        <v>12</v>
      </c>
      <c r="BD1127" s="127" t="s">
        <v>859</v>
      </c>
      <c r="BE1127" s="166" t="s">
        <v>563</v>
      </c>
      <c r="BN1127" s="282" t="s">
        <v>861</v>
      </c>
      <c r="BO1127" s="130"/>
      <c r="BP1127" s="8"/>
    </row>
    <row r="1128" spans="55:68" ht="15.75">
      <c r="BC1128" s="163">
        <v>12</v>
      </c>
      <c r="BD1128" s="127" t="s">
        <v>859</v>
      </c>
      <c r="BE1128" s="166" t="s">
        <v>862</v>
      </c>
      <c r="BN1128" s="282" t="s">
        <v>863</v>
      </c>
      <c r="BO1128" s="130"/>
      <c r="BP1128" s="8"/>
    </row>
    <row r="1129" spans="55:68">
      <c r="BC1129" s="163">
        <v>13</v>
      </c>
      <c r="BD1129" s="127" t="s">
        <v>246</v>
      </c>
      <c r="BE1129" s="127" t="s">
        <v>110</v>
      </c>
      <c r="BN1129" s="282" t="s">
        <v>864</v>
      </c>
      <c r="BO1129" s="130"/>
      <c r="BP1129" s="8"/>
    </row>
    <row r="1130" spans="55:68">
      <c r="BC1130" s="163">
        <v>14</v>
      </c>
      <c r="BD1130" s="127" t="s">
        <v>250</v>
      </c>
      <c r="BE1130" s="127" t="s">
        <v>115</v>
      </c>
      <c r="BN1130" s="282" t="s">
        <v>865</v>
      </c>
      <c r="BO1130" s="130"/>
      <c r="BP1130" s="8"/>
    </row>
    <row r="1131" spans="55:68">
      <c r="BC1131" s="163">
        <v>15</v>
      </c>
      <c r="BD1131" s="127" t="s">
        <v>707</v>
      </c>
      <c r="BE1131" s="127" t="s">
        <v>120</v>
      </c>
      <c r="BN1131" s="282" t="s">
        <v>866</v>
      </c>
      <c r="BO1131" s="130"/>
      <c r="BP1131" s="8"/>
    </row>
    <row r="1132" spans="55:68">
      <c r="BC1132" s="163">
        <v>16</v>
      </c>
      <c r="BD1132" s="127" t="s">
        <v>125</v>
      </c>
      <c r="BE1132" s="127" t="s">
        <v>125</v>
      </c>
      <c r="BN1132" s="282" t="s">
        <v>867</v>
      </c>
      <c r="BO1132" s="130"/>
      <c r="BP1132" s="8"/>
    </row>
    <row r="1133" spans="55:68">
      <c r="BC1133" s="163">
        <v>17</v>
      </c>
      <c r="BD1133" s="127" t="s">
        <v>261</v>
      </c>
      <c r="BE1133" s="170" t="s">
        <v>131</v>
      </c>
      <c r="BN1133" s="282" t="s">
        <v>868</v>
      </c>
      <c r="BO1133" s="106"/>
      <c r="BP1133" s="8"/>
    </row>
    <row r="1134" spans="55:68">
      <c r="BC1134" s="163">
        <v>18</v>
      </c>
      <c r="BD1134" s="127" t="s">
        <v>715</v>
      </c>
      <c r="BE1134" s="170" t="s">
        <v>409</v>
      </c>
      <c r="BN1134" s="282" t="s">
        <v>869</v>
      </c>
      <c r="BO1134" s="106"/>
      <c r="BP1134" s="8"/>
    </row>
    <row r="1135" spans="55:68">
      <c r="BC1135" s="163">
        <v>19</v>
      </c>
      <c r="BD1135" s="127" t="s">
        <v>269</v>
      </c>
      <c r="BE1135" s="127" t="s">
        <v>141</v>
      </c>
      <c r="BN1135" s="282" t="s">
        <v>870</v>
      </c>
      <c r="BO1135" s="106"/>
      <c r="BP1135" s="8"/>
    </row>
    <row r="1136" spans="55:68">
      <c r="BC1136" s="163">
        <v>20</v>
      </c>
      <c r="BD1136" s="127" t="s">
        <v>274</v>
      </c>
      <c r="BE1136" s="127" t="s">
        <v>146</v>
      </c>
      <c r="BN1136" s="282" t="s">
        <v>871</v>
      </c>
      <c r="BO1136" s="130"/>
      <c r="BP1136" s="8"/>
    </row>
    <row r="1137" spans="55:68">
      <c r="BC1137" s="163">
        <v>21</v>
      </c>
      <c r="BD1137" s="127" t="s">
        <v>722</v>
      </c>
      <c r="BE1137" s="127" t="s">
        <v>152</v>
      </c>
      <c r="BN1137" s="282" t="s">
        <v>871</v>
      </c>
      <c r="BO1137" s="152"/>
      <c r="BP1137" s="8"/>
    </row>
    <row r="1138" spans="55:68">
      <c r="BC1138" s="163">
        <v>21</v>
      </c>
      <c r="BD1138" s="127" t="s">
        <v>722</v>
      </c>
      <c r="BE1138" s="127" t="s">
        <v>872</v>
      </c>
      <c r="BN1138" s="282" t="s">
        <v>873</v>
      </c>
      <c r="BO1138" s="130"/>
      <c r="BP1138" s="8"/>
    </row>
    <row r="1139" spans="55:68">
      <c r="BC1139" s="163" t="s">
        <v>724</v>
      </c>
      <c r="BD1139" s="127" t="s">
        <v>874</v>
      </c>
      <c r="BE1139" s="127" t="s">
        <v>157</v>
      </c>
      <c r="BN1139" s="282" t="s">
        <v>875</v>
      </c>
      <c r="BO1139" s="131"/>
      <c r="BP1139" s="8"/>
    </row>
    <row r="1140" spans="55:68">
      <c r="BC1140" s="163">
        <v>23</v>
      </c>
      <c r="BD1140" s="127" t="s">
        <v>285</v>
      </c>
      <c r="BE1140" s="127" t="s">
        <v>163</v>
      </c>
      <c r="BN1140" s="282" t="s">
        <v>876</v>
      </c>
      <c r="BO1140" s="105"/>
      <c r="BP1140" s="8"/>
    </row>
    <row r="1141" spans="55:68">
      <c r="BC1141" s="163" t="s">
        <v>729</v>
      </c>
      <c r="BD1141" s="127" t="s">
        <v>808</v>
      </c>
      <c r="BE1141" s="164" t="s">
        <v>57</v>
      </c>
      <c r="BN1141" s="282" t="s">
        <v>877</v>
      </c>
      <c r="BO1141" s="105"/>
      <c r="BP1141" s="8"/>
    </row>
    <row r="1142" spans="55:68">
      <c r="BC1142" s="163" t="s">
        <v>733</v>
      </c>
      <c r="BD1142" s="127" t="s">
        <v>810</v>
      </c>
      <c r="BE1142" s="164" t="s">
        <v>110</v>
      </c>
      <c r="BN1142" s="282" t="s">
        <v>878</v>
      </c>
      <c r="BO1142" s="105"/>
      <c r="BP1142" s="8"/>
    </row>
    <row r="1143" spans="55:68">
      <c r="BC1143" s="163" t="s">
        <v>738</v>
      </c>
      <c r="BD1143" s="127" t="s">
        <v>812</v>
      </c>
      <c r="BE1143" s="164" t="s">
        <v>57</v>
      </c>
      <c r="BN1143" s="282" t="s">
        <v>879</v>
      </c>
      <c r="BO1143" s="158"/>
      <c r="BP1143" s="8"/>
    </row>
    <row r="1144" spans="55:68">
      <c r="BC1144" s="163" t="s">
        <v>742</v>
      </c>
      <c r="BD1144" s="127" t="s">
        <v>814</v>
      </c>
      <c r="BE1144" s="164" t="s">
        <v>57</v>
      </c>
      <c r="BN1144" s="282" t="s">
        <v>880</v>
      </c>
      <c r="BO1144" s="105"/>
      <c r="BP1144" s="8"/>
    </row>
    <row r="1145" spans="55:68">
      <c r="BC1145" s="171" t="s">
        <v>746</v>
      </c>
      <c r="BD1145" s="151" t="s">
        <v>816</v>
      </c>
      <c r="BE1145" s="151" t="s">
        <v>747</v>
      </c>
      <c r="BN1145" s="282" t="s">
        <v>881</v>
      </c>
      <c r="BO1145" s="105"/>
      <c r="BP1145" s="8"/>
    </row>
    <row r="1146" spans="55:68">
      <c r="BN1146" s="282" t="s">
        <v>882</v>
      </c>
      <c r="BO1146" s="105"/>
      <c r="BP1146" s="8"/>
    </row>
    <row r="1147" spans="55:68">
      <c r="BN1147" s="282" t="s">
        <v>883</v>
      </c>
      <c r="BO1147" s="131"/>
      <c r="BP1147" s="8"/>
    </row>
    <row r="1148" spans="55:68">
      <c r="BN1148" s="282" t="s">
        <v>884</v>
      </c>
      <c r="BO1148" s="152"/>
      <c r="BP1148" s="8"/>
    </row>
    <row r="1149" spans="55:68">
      <c r="BN1149" s="282" t="s">
        <v>885</v>
      </c>
      <c r="BO1149" s="152"/>
      <c r="BP1149" s="8"/>
    </row>
    <row r="1150" spans="55:68">
      <c r="BN1150" s="282" t="s">
        <v>886</v>
      </c>
      <c r="BO1150" s="152"/>
      <c r="BP1150" s="8"/>
    </row>
    <row r="1151" spans="55:68">
      <c r="BN1151" s="282" t="s">
        <v>887</v>
      </c>
      <c r="BO1151" s="106"/>
      <c r="BP1151" s="8"/>
    </row>
    <row r="1152" spans="55:68">
      <c r="BN1152" s="282" t="s">
        <v>888</v>
      </c>
      <c r="BO1152" s="106"/>
      <c r="BP1152" s="8"/>
    </row>
    <row r="1153" spans="66:68">
      <c r="BN1153" s="282" t="s">
        <v>889</v>
      </c>
      <c r="BO1153" s="106"/>
      <c r="BP1153" s="8"/>
    </row>
    <row r="1154" spans="66:68">
      <c r="BN1154" s="282" t="s">
        <v>890</v>
      </c>
      <c r="BO1154" s="106"/>
      <c r="BP1154" s="8"/>
    </row>
    <row r="1155" spans="66:68">
      <c r="BN1155" s="282" t="s">
        <v>890</v>
      </c>
      <c r="BO1155" s="106"/>
      <c r="BP1155" s="8"/>
    </row>
    <row r="1156" spans="66:68">
      <c r="BN1156" s="282" t="s">
        <v>891</v>
      </c>
      <c r="BO1156" s="106"/>
      <c r="BP1156" s="8"/>
    </row>
    <row r="1157" spans="66:68">
      <c r="BN1157" s="282" t="s">
        <v>892</v>
      </c>
      <c r="BO1157" s="106"/>
      <c r="BP1157" s="8"/>
    </row>
    <row r="1158" spans="66:68">
      <c r="BN1158" s="282" t="s">
        <v>893</v>
      </c>
      <c r="BO1158" s="172"/>
      <c r="BP1158" s="8"/>
    </row>
    <row r="1159" spans="66:68">
      <c r="BN1159" s="282" t="s">
        <v>894</v>
      </c>
      <c r="BO1159" s="173"/>
      <c r="BP1159" s="8"/>
    </row>
    <row r="1160" spans="66:68">
      <c r="BN1160" s="282" t="s">
        <v>894</v>
      </c>
      <c r="BO1160" s="172"/>
      <c r="BP1160" s="8"/>
    </row>
    <row r="1161" spans="66:68">
      <c r="BN1161" s="282" t="s">
        <v>895</v>
      </c>
      <c r="BO1161" s="173"/>
      <c r="BP1161" s="8"/>
    </row>
    <row r="1162" spans="66:68">
      <c r="BN1162" s="282" t="s">
        <v>896</v>
      </c>
      <c r="BO1162" s="172"/>
      <c r="BP1162" s="8"/>
    </row>
    <row r="1163" spans="66:68">
      <c r="BN1163" s="282" t="s">
        <v>896</v>
      </c>
      <c r="BO1163" s="172"/>
      <c r="BP1163" s="8"/>
    </row>
    <row r="1164" spans="66:68">
      <c r="BN1164" s="282" t="s">
        <v>897</v>
      </c>
      <c r="BO1164" s="173"/>
      <c r="BP1164" s="8"/>
    </row>
    <row r="1165" spans="66:68">
      <c r="BN1165" s="282" t="s">
        <v>898</v>
      </c>
      <c r="BO1165" s="172"/>
      <c r="BP1165" s="8"/>
    </row>
    <row r="1166" spans="66:68">
      <c r="BN1166" s="282" t="s">
        <v>899</v>
      </c>
      <c r="BO1166" s="174"/>
      <c r="BP1166" s="8"/>
    </row>
    <row r="1167" spans="66:68">
      <c r="BN1167" s="282" t="s">
        <v>900</v>
      </c>
      <c r="BO1167" s="174"/>
      <c r="BP1167" s="8"/>
    </row>
    <row r="1168" spans="66:68">
      <c r="BN1168" s="282" t="s">
        <v>901</v>
      </c>
      <c r="BO1168" s="174"/>
      <c r="BP1168" s="8"/>
    </row>
    <row r="1169" spans="66:68">
      <c r="BN1169" s="282" t="s">
        <v>902</v>
      </c>
      <c r="BO1169" s="174"/>
      <c r="BP1169" s="8"/>
    </row>
    <row r="1170" spans="66:68">
      <c r="BN1170" s="282" t="s">
        <v>903</v>
      </c>
      <c r="BO1170" s="174"/>
      <c r="BP1170" s="8"/>
    </row>
    <row r="1171" spans="66:68">
      <c r="BN1171" s="282" t="s">
        <v>904</v>
      </c>
      <c r="BO1171" s="175"/>
      <c r="BP1171" s="8"/>
    </row>
    <row r="1172" spans="66:68">
      <c r="BN1172" s="282" t="s">
        <v>905</v>
      </c>
      <c r="BO1172" s="106"/>
      <c r="BP1172" s="8"/>
    </row>
    <row r="1173" spans="66:68">
      <c r="BN1173" s="282" t="s">
        <v>906</v>
      </c>
      <c r="BO1173" s="106"/>
      <c r="BP1173" s="8"/>
    </row>
    <row r="1174" spans="66:68">
      <c r="BN1174" s="282" t="s">
        <v>907</v>
      </c>
      <c r="BO1174" s="106"/>
      <c r="BP1174" s="8"/>
    </row>
    <row r="1175" spans="66:68">
      <c r="BN1175" s="282" t="s">
        <v>908</v>
      </c>
      <c r="BO1175" s="106"/>
      <c r="BP1175" s="8"/>
    </row>
    <row r="1176" spans="66:68">
      <c r="BN1176" s="282" t="s">
        <v>909</v>
      </c>
      <c r="BO1176" s="130"/>
      <c r="BP1176" s="8"/>
    </row>
    <row r="1177" spans="66:68">
      <c r="BN1177" s="282" t="s">
        <v>909</v>
      </c>
      <c r="BO1177" s="101"/>
      <c r="BP1177" s="8"/>
    </row>
    <row r="1178" spans="66:68">
      <c r="BN1178" s="282" t="s">
        <v>910</v>
      </c>
      <c r="BO1178" s="106"/>
      <c r="BP1178" s="8"/>
    </row>
    <row r="1179" spans="66:68">
      <c r="BN1179" s="282" t="s">
        <v>911</v>
      </c>
      <c r="BO1179" s="101"/>
      <c r="BP1179" s="8"/>
    </row>
    <row r="1180" spans="66:68">
      <c r="BN1180" s="282" t="s">
        <v>912</v>
      </c>
      <c r="BO1180" s="130"/>
      <c r="BP1180" s="8"/>
    </row>
    <row r="1181" spans="66:68">
      <c r="BN1181" s="282" t="s">
        <v>913</v>
      </c>
      <c r="BO1181" s="152"/>
      <c r="BP1181" s="8"/>
    </row>
    <row r="1182" spans="66:68">
      <c r="BN1182" s="282" t="s">
        <v>914</v>
      </c>
      <c r="BO1182" s="152"/>
      <c r="BP1182" s="8"/>
    </row>
    <row r="1183" spans="66:68">
      <c r="BN1183" s="282" t="s">
        <v>915</v>
      </c>
      <c r="BO1183" s="152"/>
      <c r="BP1183" s="8"/>
    </row>
    <row r="1184" spans="66:68">
      <c r="BN1184" s="282" t="s">
        <v>916</v>
      </c>
      <c r="BO1184" s="176"/>
      <c r="BP1184" s="8"/>
    </row>
    <row r="1185" spans="66:68">
      <c r="BN1185" s="282" t="s">
        <v>916</v>
      </c>
      <c r="BO1185" s="177"/>
      <c r="BP1185" s="8"/>
    </row>
    <row r="1186" spans="66:68">
      <c r="BN1186" s="282" t="s">
        <v>917</v>
      </c>
      <c r="BO1186" s="167"/>
      <c r="BP1186" s="8"/>
    </row>
    <row r="1187" spans="66:68">
      <c r="BN1187" s="282" t="s">
        <v>918</v>
      </c>
      <c r="BO1187" s="178"/>
      <c r="BP1187" s="8"/>
    </row>
    <row r="1188" spans="66:68">
      <c r="BN1188" s="282" t="s">
        <v>919</v>
      </c>
      <c r="BO1188" s="178"/>
      <c r="BP1188" s="8"/>
    </row>
    <row r="1189" spans="66:68">
      <c r="BN1189" s="282" t="s">
        <v>920</v>
      </c>
      <c r="BO1189" s="179"/>
      <c r="BP1189" s="8"/>
    </row>
    <row r="1190" spans="66:68">
      <c r="BN1190" s="282" t="s">
        <v>921</v>
      </c>
      <c r="BO1190" s="179"/>
      <c r="BP1190" s="8"/>
    </row>
    <row r="1191" spans="66:68">
      <c r="BN1191" s="282" t="s">
        <v>922</v>
      </c>
      <c r="BO1191" s="179"/>
      <c r="BP1191" s="8"/>
    </row>
    <row r="1192" spans="66:68">
      <c r="BN1192" s="282" t="s">
        <v>923</v>
      </c>
      <c r="BO1192" s="167"/>
      <c r="BP1192" s="8"/>
    </row>
    <row r="1193" spans="66:68">
      <c r="BN1193" s="282" t="s">
        <v>924</v>
      </c>
      <c r="BO1193" s="177"/>
      <c r="BP1193" s="8"/>
    </row>
    <row r="1194" spans="66:68">
      <c r="BN1194" s="282" t="s">
        <v>925</v>
      </c>
      <c r="BO1194" s="177"/>
      <c r="BP1194" s="8"/>
    </row>
    <row r="1195" spans="66:68">
      <c r="BN1195" s="282" t="s">
        <v>926</v>
      </c>
      <c r="BO1195" s="177"/>
      <c r="BP1195" s="8"/>
    </row>
    <row r="1196" spans="66:68">
      <c r="BN1196" s="282" t="s">
        <v>927</v>
      </c>
      <c r="BO1196" s="177"/>
      <c r="BP1196" s="8"/>
    </row>
    <row r="1197" spans="66:68">
      <c r="BN1197" s="282" t="s">
        <v>928</v>
      </c>
      <c r="BO1197" s="177"/>
      <c r="BP1197" s="8"/>
    </row>
    <row r="1198" spans="66:68">
      <c r="BN1198" s="282" t="s">
        <v>929</v>
      </c>
      <c r="BO1198" s="177"/>
      <c r="BP1198" s="8"/>
    </row>
    <row r="1199" spans="66:68">
      <c r="BN1199" s="282" t="s">
        <v>930</v>
      </c>
      <c r="BO1199" s="180"/>
      <c r="BP1199" s="8"/>
    </row>
    <row r="1200" spans="66:68">
      <c r="BN1200" s="282" t="s">
        <v>931</v>
      </c>
      <c r="BO1200" s="176"/>
      <c r="BP1200" s="8"/>
    </row>
    <row r="1201" spans="66:68">
      <c r="BN1201" s="282" t="s">
        <v>932</v>
      </c>
      <c r="BO1201" s="176"/>
      <c r="BP1201" s="8"/>
    </row>
    <row r="1202" spans="66:68">
      <c r="BN1202" s="282" t="s">
        <v>933</v>
      </c>
      <c r="BO1202" s="176"/>
      <c r="BP1202" s="8"/>
    </row>
    <row r="1203" spans="66:68">
      <c r="BN1203" s="282" t="s">
        <v>934</v>
      </c>
      <c r="BO1203" s="176"/>
      <c r="BP1203" s="8"/>
    </row>
    <row r="1204" spans="66:68">
      <c r="BN1204" s="282" t="s">
        <v>935</v>
      </c>
      <c r="BO1204" s="181"/>
      <c r="BP1204" s="8"/>
    </row>
    <row r="1205" spans="66:68">
      <c r="BN1205" s="282" t="s">
        <v>936</v>
      </c>
      <c r="BO1205" s="182"/>
      <c r="BP1205" s="8"/>
    </row>
    <row r="1206" spans="66:68">
      <c r="BN1206" s="282" t="s">
        <v>937</v>
      </c>
      <c r="BO1206" s="177"/>
      <c r="BP1206" s="8"/>
    </row>
    <row r="1207" spans="66:68">
      <c r="BN1207" s="282" t="s">
        <v>938</v>
      </c>
      <c r="BO1207" s="177"/>
      <c r="BP1207" s="8"/>
    </row>
    <row r="1208" spans="66:68">
      <c r="BN1208" s="282" t="s">
        <v>939</v>
      </c>
      <c r="BO1208" s="177"/>
      <c r="BP1208" s="8"/>
    </row>
    <row r="1209" spans="66:68">
      <c r="BN1209" s="282" t="s">
        <v>940</v>
      </c>
      <c r="BO1209" s="177"/>
      <c r="BP1209" s="8"/>
    </row>
    <row r="1210" spans="66:68">
      <c r="BN1210" s="282" t="s">
        <v>941</v>
      </c>
      <c r="BO1210" s="177"/>
      <c r="BP1210" s="8"/>
    </row>
    <row r="1211" spans="66:68">
      <c r="BN1211" s="282" t="s">
        <v>942</v>
      </c>
      <c r="BO1211" s="177"/>
      <c r="BP1211" s="8"/>
    </row>
    <row r="1212" spans="66:68">
      <c r="BN1212" s="282" t="s">
        <v>943</v>
      </c>
      <c r="BO1212" s="177"/>
      <c r="BP1212" s="8"/>
    </row>
    <row r="1213" spans="66:68">
      <c r="BN1213" s="282" t="s">
        <v>944</v>
      </c>
      <c r="BO1213" s="177"/>
      <c r="BP1213" s="8"/>
    </row>
    <row r="1214" spans="66:68">
      <c r="BN1214" s="282" t="s">
        <v>945</v>
      </c>
      <c r="BO1214" s="177"/>
      <c r="BP1214" s="8"/>
    </row>
    <row r="1215" spans="66:68">
      <c r="BN1215" s="282" t="s">
        <v>946</v>
      </c>
      <c r="BO1215" s="177"/>
      <c r="BP1215" s="8"/>
    </row>
    <row r="1216" spans="66:68">
      <c r="BN1216" s="282" t="s">
        <v>947</v>
      </c>
      <c r="BO1216" s="177"/>
      <c r="BP1216" s="8"/>
    </row>
    <row r="1217" spans="66:68">
      <c r="BN1217" s="282" t="s">
        <v>948</v>
      </c>
      <c r="BO1217" s="183"/>
      <c r="BP1217" s="8"/>
    </row>
    <row r="1218" spans="66:68">
      <c r="BN1218" s="282" t="s">
        <v>949</v>
      </c>
      <c r="BO1218" s="183"/>
      <c r="BP1218" s="8"/>
    </row>
    <row r="1219" spans="66:68">
      <c r="BN1219" s="282" t="s">
        <v>950</v>
      </c>
      <c r="BO1219" s="179"/>
      <c r="BP1219" s="8"/>
    </row>
    <row r="1220" spans="66:68">
      <c r="BN1220" s="282" t="s">
        <v>951</v>
      </c>
      <c r="BO1220" s="179"/>
      <c r="BP1220" s="8"/>
    </row>
    <row r="1221" spans="66:68">
      <c r="BN1221" s="282" t="s">
        <v>952</v>
      </c>
      <c r="BO1221" s="176"/>
      <c r="BP1221" s="8"/>
    </row>
    <row r="1222" spans="66:68">
      <c r="BN1222" s="282" t="s">
        <v>953</v>
      </c>
      <c r="BO1222" s="176"/>
      <c r="BP1222" s="8"/>
    </row>
    <row r="1223" spans="66:68">
      <c r="BN1223" s="282" t="s">
        <v>954</v>
      </c>
      <c r="BO1223" s="179"/>
      <c r="BP1223" s="8"/>
    </row>
    <row r="1224" spans="66:68">
      <c r="BN1224" s="282" t="s">
        <v>955</v>
      </c>
      <c r="BO1224" s="179"/>
      <c r="BP1224" s="8"/>
    </row>
    <row r="1225" spans="66:68">
      <c r="BN1225" s="282" t="s">
        <v>956</v>
      </c>
      <c r="BO1225" s="120"/>
      <c r="BP1225" s="8"/>
    </row>
    <row r="1226" spans="66:68">
      <c r="BN1226" s="282" t="s">
        <v>957</v>
      </c>
      <c r="BO1226" s="120"/>
      <c r="BP1226" s="8"/>
    </row>
    <row r="1227" spans="66:68">
      <c r="BN1227" s="282" t="s">
        <v>958</v>
      </c>
      <c r="BO1227" s="139"/>
      <c r="BP1227" s="8"/>
    </row>
    <row r="1228" spans="66:68">
      <c r="BN1228" s="282" t="s">
        <v>959</v>
      </c>
      <c r="BO1228" s="120"/>
      <c r="BP1228" s="8"/>
    </row>
    <row r="1229" spans="66:68">
      <c r="BN1229" s="282" t="s">
        <v>960</v>
      </c>
      <c r="BO1229" s="120"/>
      <c r="BP1229" s="8"/>
    </row>
    <row r="1230" spans="66:68">
      <c r="BN1230" s="282" t="s">
        <v>961</v>
      </c>
      <c r="BO1230" s="158"/>
      <c r="BP1230" s="8"/>
    </row>
    <row r="1231" spans="66:68">
      <c r="BN1231" s="282" t="s">
        <v>962</v>
      </c>
      <c r="BO1231" s="120"/>
      <c r="BP1231" s="8"/>
    </row>
    <row r="1232" spans="66:68">
      <c r="BN1232" s="282" t="s">
        <v>963</v>
      </c>
      <c r="BO1232" s="158"/>
      <c r="BP1232" s="8"/>
    </row>
    <row r="1233" spans="66:68">
      <c r="BN1233" s="282" t="s">
        <v>964</v>
      </c>
      <c r="BO1233" s="101"/>
      <c r="BP1233" s="8"/>
    </row>
    <row r="1234" spans="66:68">
      <c r="BN1234" s="282" t="s">
        <v>965</v>
      </c>
      <c r="BO1234" s="101"/>
      <c r="BP1234" s="8"/>
    </row>
    <row r="1235" spans="66:68">
      <c r="BN1235" s="282" t="s">
        <v>966</v>
      </c>
      <c r="BO1235" s="101"/>
      <c r="BP1235" s="8"/>
    </row>
    <row r="1236" spans="66:68">
      <c r="BN1236" s="282" t="s">
        <v>967</v>
      </c>
      <c r="BO1236" s="101"/>
      <c r="BP1236" s="8"/>
    </row>
    <row r="1237" spans="66:68">
      <c r="BN1237" s="282" t="s">
        <v>968</v>
      </c>
      <c r="BO1237" s="101"/>
      <c r="BP1237" s="8"/>
    </row>
    <row r="1238" spans="66:68">
      <c r="BN1238" s="282" t="s">
        <v>969</v>
      </c>
      <c r="BO1238" s="101"/>
      <c r="BP1238" s="8"/>
    </row>
    <row r="1239" spans="66:68">
      <c r="BN1239" s="282" t="s">
        <v>970</v>
      </c>
      <c r="BO1239" s="101"/>
      <c r="BP1239" s="8"/>
    </row>
    <row r="1240" spans="66:68">
      <c r="BN1240" s="282" t="s">
        <v>971</v>
      </c>
      <c r="BO1240" s="101"/>
      <c r="BP1240" s="8"/>
    </row>
    <row r="1241" spans="66:68">
      <c r="BN1241" s="282" t="s">
        <v>972</v>
      </c>
      <c r="BO1241" s="176"/>
      <c r="BP1241" s="8"/>
    </row>
    <row r="1242" spans="66:68">
      <c r="BN1242" s="282" t="s">
        <v>973</v>
      </c>
      <c r="BO1242" s="184"/>
      <c r="BP1242" s="8"/>
    </row>
    <row r="1243" spans="66:68">
      <c r="BO1243" s="101"/>
      <c r="BP1243" s="8"/>
    </row>
  </sheetData>
  <dataConsolidate/>
  <mergeCells count="105">
    <mergeCell ref="B1:T1"/>
    <mergeCell ref="A2:U2"/>
    <mergeCell ref="W2:Y2"/>
    <mergeCell ref="A3:U3"/>
    <mergeCell ref="W3:X3"/>
    <mergeCell ref="A4:U4"/>
    <mergeCell ref="A8:Y8"/>
    <mergeCell ref="A9:I9"/>
    <mergeCell ref="J9:P9"/>
    <mergeCell ref="Q9:S11"/>
    <mergeCell ref="T9:Y11"/>
    <mergeCell ref="B10:I10"/>
    <mergeCell ref="K10:P10"/>
    <mergeCell ref="B11:D11"/>
    <mergeCell ref="A6:Y6"/>
    <mergeCell ref="B7:H7"/>
    <mergeCell ref="K7:M7"/>
    <mergeCell ref="O7:T7"/>
    <mergeCell ref="U7:V7"/>
    <mergeCell ref="W7:Y7"/>
    <mergeCell ref="A18:Y18"/>
    <mergeCell ref="A19:A21"/>
    <mergeCell ref="B19:B21"/>
    <mergeCell ref="C19:V19"/>
    <mergeCell ref="W19:X19"/>
    <mergeCell ref="Y19:Y21"/>
    <mergeCell ref="P14:Y14"/>
    <mergeCell ref="A12:Y12"/>
    <mergeCell ref="B13:C13"/>
    <mergeCell ref="E13:H13"/>
    <mergeCell ref="J13:M13"/>
    <mergeCell ref="P13:Y13"/>
    <mergeCell ref="K20:K21"/>
    <mergeCell ref="L20:N21"/>
    <mergeCell ref="O20:T20"/>
    <mergeCell ref="U20:V20"/>
    <mergeCell ref="W20:X20"/>
    <mergeCell ref="N13:O17"/>
    <mergeCell ref="F22:G22"/>
    <mergeCell ref="I22:J22"/>
    <mergeCell ref="L22:N22"/>
    <mergeCell ref="C20:C21"/>
    <mergeCell ref="D20:D21"/>
    <mergeCell ref="E20:E21"/>
    <mergeCell ref="F20:G21"/>
    <mergeCell ref="H20:H21"/>
    <mergeCell ref="I20:J21"/>
    <mergeCell ref="L36:Q36"/>
    <mergeCell ref="F32:G32"/>
    <mergeCell ref="I32:J32"/>
    <mergeCell ref="L32:N32"/>
    <mergeCell ref="F23:G23"/>
    <mergeCell ref="I23:J23"/>
    <mergeCell ref="L23:N23"/>
    <mergeCell ref="F24:G24"/>
    <mergeCell ref="I24:J24"/>
    <mergeCell ref="L24:N24"/>
    <mergeCell ref="P39:Q39"/>
    <mergeCell ref="W39:X39"/>
    <mergeCell ref="A33:Y33"/>
    <mergeCell ref="A34:J34"/>
    <mergeCell ref="K34:Y34"/>
    <mergeCell ref="A35:E35"/>
    <mergeCell ref="F35:J35"/>
    <mergeCell ref="K35:K37"/>
    <mergeCell ref="L35:Y35"/>
    <mergeCell ref="A36:B37"/>
    <mergeCell ref="C36:C37"/>
    <mergeCell ref="D36:D37"/>
    <mergeCell ref="R36:V36"/>
    <mergeCell ref="W36:X37"/>
    <mergeCell ref="Y36:Y37"/>
    <mergeCell ref="L37:M37"/>
    <mergeCell ref="N37:O37"/>
    <mergeCell ref="P37:Q37"/>
    <mergeCell ref="S37:T37"/>
    <mergeCell ref="E36:E37"/>
    <mergeCell ref="F36:F37"/>
    <mergeCell ref="G36:H37"/>
    <mergeCell ref="I36:I37"/>
    <mergeCell ref="J36:J37"/>
    <mergeCell ref="A25:A26"/>
    <mergeCell ref="A29:A30"/>
    <mergeCell ref="BC1100:BD1100"/>
    <mergeCell ref="BC1003:BC1004"/>
    <mergeCell ref="BD1003:BD1004"/>
    <mergeCell ref="BC1005:BC1008"/>
    <mergeCell ref="BD1005:BD1008"/>
    <mergeCell ref="BF1005:BF1008"/>
    <mergeCell ref="BC1009:BC1017"/>
    <mergeCell ref="BD1009:BD1017"/>
    <mergeCell ref="A40:Y40"/>
    <mergeCell ref="A41:B41"/>
    <mergeCell ref="C41:Y41"/>
    <mergeCell ref="A42:B42"/>
    <mergeCell ref="C42:Y42"/>
    <mergeCell ref="BC1001:BF1001"/>
    <mergeCell ref="A38:B38"/>
    <mergeCell ref="L38:M38"/>
    <mergeCell ref="N38:O38"/>
    <mergeCell ref="P38:Q38"/>
    <mergeCell ref="W38:X38"/>
    <mergeCell ref="A39:B39"/>
    <mergeCell ref="L39:M39"/>
    <mergeCell ref="N39:O39"/>
  </mergeCells>
  <dataValidations count="27">
    <dataValidation type="list" allowBlank="1" showInputMessage="1" showErrorMessage="1" sqref="G38:G39 S38:S39">
      <formula1>$AH$6:$AH$24</formula1>
    </dataValidation>
    <dataValidation type="custom" allowBlank="1" showInputMessage="1" showErrorMessage="1" error="!!No modifique esta información!!" sqref="A38:B39">
      <formula1>0</formula1>
    </dataValidation>
    <dataValidation type="custom" allowBlank="1" showInputMessage="1" showErrorMessage="1" error="!! No modifique esta información !!" sqref="A33:Y37 A40:Y40 E38:E39 J38:K39 P38:Q39 V38:Y39 A6:Y6 J10:J11 Q9:S11 A10:A11 A9:P9 A8:Y8 U7:V7 N7 I7 A7 D13:D17 A18:Y21 I13:I17 A13:A17 A12:Y12 N13:O13">
      <formula1>0</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32:G32 F25:F31 F22:G24">
      <formula1>$AE$6:$AE$10</formula1>
    </dataValidation>
    <dataValidation type="list" allowBlank="1" showInputMessage="1" showErrorMessage="1" error="!!Debe seleccionar de la lista la frecuencia que mide el indicador!!" prompt="!!Seleccione la frecuencia para medir el indicador!!" sqref="L22:N32">
      <formula1>$Z$6:$Z$13</formula1>
    </dataValidation>
    <dataValidation type="list" allowBlank="1" showInputMessage="1" showErrorMessage="1" sqref="B22">
      <formula1>FINES</formula1>
    </dataValidation>
    <dataValidation type="list" allowBlank="1" showInputMessage="1" showErrorMessage="1" error="!!Debe elegir la dimennsión que mide el indicador!!" prompt="!!Seleccione la dimensión que mide el indicador!!" sqref="J22 I22:I32">
      <formula1>$AD$6:$AD$9</formula1>
    </dataValidation>
    <dataValidation type="list" allowBlank="1" showInputMessage="1" showErrorMessage="1" error="!!Debe seleccionar de la lista el sentido de medición del indicador!!!!" prompt="!!Seleccione el sentido de medición del indicador!!" sqref="K22:K32">
      <formula1>$AF$6:$AF$7</formula1>
    </dataValidation>
    <dataValidation allowBlank="1" showInputMessage="1" showErrorMessage="1" error="!!Registre en números absolutos, la meta programada al trimestre de reporte!!" prompt="!!Registre en números absolutos, la meta programada al trimestre de reporte!!" sqref="W22:W32"/>
    <dataValidation allowBlank="1" showInputMessage="1" showErrorMessage="1" error="!!Registre en números relativos, la meta programada al trimestre de reporte!!" prompt="!!Registre en números relativos, la meta programada al trimestre de reporte!!" sqref="X22:X32"/>
    <dataValidation allowBlank="1" showInputMessage="1" showErrorMessage="1" prompt="!!Registre la meta Programada al trimestre de reporte!!" sqref="V22:V32"/>
    <dataValidation type="list" allowBlank="1" showInputMessage="1" showErrorMessage="1" error="!!Debe elegir el tipo de indicador de la lista!!" prompt="!!Seleccione el tipo de indicador!!" sqref="H22:H32">
      <formula1>$AC$6:$AC$7</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22:Y32">
      <formula1>$AI$6:$AI$8</formula1>
    </dataValidation>
    <dataValidation type="list" allowBlank="1" showInputMessage="1" showErrorMessage="1" sqref="B13:C17">
      <formula1>$BK$1002:$BK$1005</formula1>
    </dataValidation>
    <dataValidation type="list" allowBlank="1" showInputMessage="1" showErrorMessage="1" sqref="E13:E17">
      <formula1>$BL$1003:$BL$1030</formula1>
    </dataValidation>
    <dataValidation type="list" allowBlank="1" showInputMessage="1" showErrorMessage="1" sqref="J13:J17">
      <formula1>$BM$1003:$BM$1115</formula1>
    </dataValidation>
    <dataValidation type="list" allowBlank="1" showInputMessage="1" showErrorMessage="1" sqref="P13:P14">
      <formula1>$BN$1002:$BN$1242</formula1>
    </dataValidation>
    <dataValidation type="list" allowBlank="1" showInputMessage="1" showErrorMessage="1" error="!!Seleccione el Trimestre del Reporte!!" prompt="!!Seleccione el Trimestre del Reporte!!" sqref="Y3">
      <formula1>$AA$2:$AA$5</formula1>
    </dataValidation>
    <dataValidation type="list" allowBlank="1" showInputMessage="1" showErrorMessage="1" error="!! No puede cambiar esta información!!" prompt="!!Selecciones el Ramo Administrativo!!" sqref="J7">
      <formula1>$BC$1071:$BC$1098</formula1>
    </dataValidation>
    <dataValidation type="list" allowBlank="1" showInputMessage="1" showErrorMessage="1" error="!!No puede cambiar esta Información!!" sqref="K7:M7">
      <formula1>INDIRECT($J$7)</formula1>
    </dataValidation>
    <dataValidation type="list" allowBlank="1" showInputMessage="1" showErrorMessage="1" sqref="K10:M11">
      <formula1>$BI$1002:$BI$1045</formula1>
    </dataValidation>
    <dataValidation type="list" allowBlank="1" showInputMessage="1" showErrorMessage="1" sqref="B10:D10 E10:I11">
      <formula1>$BG$1002:$BG$1006</formula1>
    </dataValidation>
    <dataValidation type="list" allowBlank="1" showInputMessage="1" showErrorMessage="1" sqref="B11:D11">
      <formula1>$BH$1002:$BH$1071</formula1>
    </dataValidation>
    <dataValidation type="list" allowBlank="1" showInputMessage="1" showErrorMessage="1" sqref="T9">
      <formula1>$BO$1001:$BO$1007</formula1>
    </dataValidation>
    <dataValidation type="list" allowBlank="1" showInputMessage="1" showErrorMessage="1" error="!! Sólo debe seleccionar el Nombre de su Dependencia o Secretaría!!" sqref="O7:T7">
      <formula1>$BJ$1002:$BJ$1022</formula1>
    </dataValidation>
    <dataValidation type="list" allowBlank="1" showInputMessage="1" showErrorMessage="1" error="!! No debe modificar esta información!!" sqref="W7:Y7">
      <formula1>INDIRECT($K$7)</formula1>
    </dataValidation>
    <dataValidation type="list" allowBlank="1" showInputMessage="1" showErrorMessage="1" error="No puede cambiar el Nombre del  Programa, sólo ebe seleccionarlo.  " sqref="B7:H7">
      <formula1>$BB$1002:$BB$1071</formula1>
    </dataValidation>
  </dataValidations>
  <pageMargins left="0.59055118110236227" right="0.59055118110236227" top="0.35433070866141736" bottom="0.35433070866141736" header="0" footer="0.31496062992125984"/>
  <pageSetup paperSize="5" scale="48" orientation="landscape" r:id="rId1"/>
  <headerFooter>
    <oddFooter>&amp;C&amp;P -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33"/>
  <sheetViews>
    <sheetView showGridLines="0" view="pageBreakPreview" topLeftCell="H26" zoomScale="110" zoomScaleNormal="80" zoomScaleSheetLayoutView="110" workbookViewId="0">
      <selection activeCell="C30" sqref="C30"/>
    </sheetView>
  </sheetViews>
  <sheetFormatPr baseColWidth="10" defaultRowHeight="15"/>
  <cols>
    <col min="1" max="1" width="18.85546875" style="7" customWidth="1"/>
    <col min="2" max="2" width="19.85546875" style="7" customWidth="1"/>
    <col min="3" max="3" width="24.5703125" style="7" customWidth="1"/>
    <col min="4" max="4" width="33.28515625" style="7" customWidth="1"/>
    <col min="5" max="5" width="35.7109375" style="7" customWidth="1"/>
    <col min="6" max="6" width="9.28515625" style="7" customWidth="1"/>
    <col min="7" max="7" width="8.140625" style="7" customWidth="1"/>
    <col min="8" max="8" width="15.140625" style="7" customWidth="1"/>
    <col min="9" max="9" width="13.5703125" style="7" customWidth="1"/>
    <col min="10" max="10" width="12.140625" style="7" customWidth="1"/>
    <col min="11" max="11" width="13.28515625" style="7" customWidth="1"/>
    <col min="12" max="12" width="10.140625" style="7" customWidth="1"/>
    <col min="13" max="13" width="4.7109375" style="7" hidden="1" customWidth="1"/>
    <col min="14" max="14" width="12.140625" style="7" customWidth="1"/>
    <col min="15" max="15" width="6.140625" style="7" hidden="1" customWidth="1"/>
    <col min="16" max="16" width="9.7109375" style="7" customWidth="1"/>
    <col min="17" max="17" width="7.140625" style="7" hidden="1" customWidth="1"/>
    <col min="18" max="18" width="9.42578125" style="7" customWidth="1"/>
    <col min="19" max="19" width="9.5703125" style="7" customWidth="1"/>
    <col min="20" max="20" width="8.85546875" style="7" customWidth="1"/>
    <col min="21" max="21" width="11" style="7" customWidth="1"/>
    <col min="22" max="22" width="12.7109375" style="7" customWidth="1"/>
    <col min="23" max="23" width="13" style="7" customWidth="1"/>
    <col min="24" max="24" width="10.5703125" style="7" bestFit="1" customWidth="1"/>
    <col min="25" max="25" width="14.140625" style="7" customWidth="1"/>
    <col min="26" max="26" width="11.5703125" style="7" hidden="1" customWidth="1"/>
    <col min="27" max="27" width="6.140625" style="7" hidden="1" customWidth="1"/>
    <col min="28" max="28" width="7.7109375" style="7" hidden="1" customWidth="1"/>
    <col min="29" max="30" width="11.42578125" style="7" hidden="1" customWidth="1"/>
    <col min="31" max="31" width="22.28515625" style="7" hidden="1" customWidth="1"/>
    <col min="32" max="32" width="18.5703125" style="7" hidden="1" customWidth="1"/>
    <col min="33" max="33" width="19.42578125" style="7" hidden="1" customWidth="1"/>
    <col min="34" max="34" width="11.42578125" style="7" hidden="1" customWidth="1"/>
    <col min="35" max="35" width="19.140625" style="7" hidden="1" customWidth="1"/>
    <col min="36" max="52" width="11.42578125" style="7" hidden="1" customWidth="1"/>
    <col min="53" max="53" width="7.85546875" style="7" hidden="1" customWidth="1"/>
    <col min="54" max="54" width="80" style="7" hidden="1" customWidth="1"/>
    <col min="55" max="55" width="11.5703125" style="7" hidden="1" customWidth="1"/>
    <col min="56" max="56" width="38.140625" style="7" hidden="1" customWidth="1"/>
    <col min="57" max="57" width="75.28515625" style="7" hidden="1" customWidth="1"/>
    <col min="58" max="58" width="73" style="7" hidden="1" customWidth="1"/>
    <col min="59" max="59" width="59.42578125" style="7" hidden="1" customWidth="1"/>
    <col min="60" max="60" width="45.7109375" style="7" hidden="1" customWidth="1"/>
    <col min="61" max="61" width="90" style="7" hidden="1" customWidth="1"/>
    <col min="62" max="62" width="43.42578125" style="7" hidden="1" customWidth="1"/>
    <col min="63" max="63" width="29.85546875" style="7" hidden="1" customWidth="1"/>
    <col min="64" max="64" width="38.85546875" style="7" hidden="1" customWidth="1"/>
    <col min="65" max="65" width="55.5703125" style="7" hidden="1" customWidth="1"/>
    <col min="66" max="66" width="96.85546875" style="7" hidden="1" customWidth="1"/>
    <col min="67" max="67" width="34" style="7" hidden="1" customWidth="1"/>
    <col min="68" max="68" width="85.28515625" style="7" hidden="1" customWidth="1"/>
    <col min="69" max="69" width="39" style="7" customWidth="1"/>
    <col min="70" max="16384" width="11.42578125" style="7"/>
  </cols>
  <sheetData>
    <row r="1" spans="1:54" s="8" customFormat="1" ht="16.5" hidden="1" customHeight="1">
      <c r="B1" s="696"/>
      <c r="C1" s="696"/>
      <c r="D1" s="696"/>
      <c r="E1" s="696"/>
      <c r="F1" s="696"/>
      <c r="G1" s="696"/>
      <c r="H1" s="696"/>
      <c r="I1" s="696"/>
      <c r="J1" s="696"/>
      <c r="K1" s="696"/>
      <c r="L1" s="696"/>
      <c r="M1" s="696"/>
      <c r="N1" s="696"/>
      <c r="O1" s="696"/>
      <c r="P1" s="696"/>
      <c r="Q1" s="696"/>
      <c r="R1" s="696"/>
      <c r="S1" s="696"/>
      <c r="T1" s="696"/>
    </row>
    <row r="2" spans="1:54" s="8" customFormat="1" ht="14.25" customHeight="1">
      <c r="A2" s="697" t="s">
        <v>547</v>
      </c>
      <c r="B2" s="697"/>
      <c r="C2" s="697"/>
      <c r="D2" s="697"/>
      <c r="E2" s="697"/>
      <c r="F2" s="697"/>
      <c r="G2" s="697"/>
      <c r="H2" s="697"/>
      <c r="I2" s="697"/>
      <c r="J2" s="697"/>
      <c r="K2" s="697"/>
      <c r="L2" s="697"/>
      <c r="M2" s="697"/>
      <c r="N2" s="697"/>
      <c r="O2" s="697"/>
      <c r="P2" s="697"/>
      <c r="Q2" s="697"/>
      <c r="R2" s="697"/>
      <c r="S2" s="697"/>
      <c r="T2" s="697"/>
      <c r="U2" s="697"/>
      <c r="V2" s="319"/>
      <c r="W2" s="698" t="s">
        <v>548</v>
      </c>
      <c r="X2" s="698"/>
      <c r="Y2" s="698"/>
      <c r="AA2" s="21" t="s">
        <v>549</v>
      </c>
    </row>
    <row r="3" spans="1:54" s="8" customFormat="1" ht="18" customHeight="1">
      <c r="A3" s="699"/>
      <c r="B3" s="699"/>
      <c r="C3" s="699"/>
      <c r="D3" s="699"/>
      <c r="E3" s="699"/>
      <c r="F3" s="699"/>
      <c r="G3" s="699"/>
      <c r="H3" s="699"/>
      <c r="I3" s="699"/>
      <c r="J3" s="699"/>
      <c r="K3" s="699"/>
      <c r="L3" s="699"/>
      <c r="M3" s="699"/>
      <c r="N3" s="699"/>
      <c r="O3" s="699"/>
      <c r="P3" s="699"/>
      <c r="Q3" s="699"/>
      <c r="R3" s="699"/>
      <c r="S3" s="699"/>
      <c r="T3" s="699"/>
      <c r="U3" s="699"/>
      <c r="V3" s="319"/>
      <c r="W3" s="700" t="s">
        <v>550</v>
      </c>
      <c r="X3" s="700"/>
      <c r="Y3" s="354" t="s">
        <v>551</v>
      </c>
      <c r="AA3" s="21" t="s">
        <v>552</v>
      </c>
    </row>
    <row r="4" spans="1:54" s="8" customFormat="1" ht="15.75" customHeight="1">
      <c r="A4" s="701"/>
      <c r="B4" s="701"/>
      <c r="C4" s="701"/>
      <c r="D4" s="701"/>
      <c r="E4" s="701"/>
      <c r="F4" s="701"/>
      <c r="G4" s="701"/>
      <c r="H4" s="701"/>
      <c r="I4" s="701"/>
      <c r="J4" s="701"/>
      <c r="K4" s="701"/>
      <c r="L4" s="701"/>
      <c r="M4" s="701"/>
      <c r="N4" s="701"/>
      <c r="O4" s="701"/>
      <c r="P4" s="701"/>
      <c r="Q4" s="701"/>
      <c r="R4" s="701"/>
      <c r="S4" s="701"/>
      <c r="T4" s="701"/>
      <c r="U4" s="701"/>
      <c r="V4" s="319"/>
      <c r="W4" s="23"/>
      <c r="X4" s="23"/>
      <c r="Y4" s="23"/>
      <c r="AA4" s="21" t="s">
        <v>553</v>
      </c>
    </row>
    <row r="5" spans="1:54" s="8" customFormat="1" ht="12.75" customHeight="1" thickBot="1">
      <c r="C5" s="319"/>
      <c r="D5" s="319"/>
      <c r="E5" s="319"/>
      <c r="F5" s="319"/>
      <c r="G5" s="319"/>
      <c r="H5" s="319"/>
      <c r="I5" s="319"/>
      <c r="J5" s="319"/>
      <c r="K5" s="319"/>
      <c r="L5" s="319"/>
      <c r="M5" s="319"/>
      <c r="N5" s="319"/>
      <c r="O5" s="319"/>
      <c r="P5" s="319"/>
      <c r="Q5" s="319"/>
      <c r="R5" s="319"/>
      <c r="S5" s="319"/>
      <c r="T5" s="319"/>
      <c r="U5" s="319"/>
      <c r="V5" s="319"/>
      <c r="W5" s="319"/>
      <c r="X5" s="319"/>
      <c r="Y5" s="319"/>
      <c r="AA5" s="262" t="s">
        <v>551</v>
      </c>
      <c r="AD5" s="8" t="s">
        <v>41</v>
      </c>
      <c r="AI5" s="263" t="s">
        <v>554</v>
      </c>
    </row>
    <row r="6" spans="1:54" s="25" customFormat="1" ht="19.5" thickBot="1">
      <c r="A6" s="657" t="s">
        <v>555</v>
      </c>
      <c r="B6" s="658"/>
      <c r="C6" s="658"/>
      <c r="D6" s="658"/>
      <c r="E6" s="658"/>
      <c r="F6" s="658"/>
      <c r="G6" s="658"/>
      <c r="H6" s="658"/>
      <c r="I6" s="658"/>
      <c r="J6" s="658"/>
      <c r="K6" s="658"/>
      <c r="L6" s="658"/>
      <c r="M6" s="658"/>
      <c r="N6" s="658"/>
      <c r="O6" s="658"/>
      <c r="P6" s="658"/>
      <c r="Q6" s="658"/>
      <c r="R6" s="658"/>
      <c r="S6" s="658"/>
      <c r="T6" s="658"/>
      <c r="U6" s="658"/>
      <c r="V6" s="658"/>
      <c r="W6" s="658"/>
      <c r="X6" s="658"/>
      <c r="Y6" s="659"/>
      <c r="Z6" s="24" t="s">
        <v>556</v>
      </c>
      <c r="AA6" s="7" t="s">
        <v>27</v>
      </c>
      <c r="AC6" s="7" t="s">
        <v>52</v>
      </c>
      <c r="AD6" s="26" t="s">
        <v>23</v>
      </c>
      <c r="AE6" s="26" t="s">
        <v>26</v>
      </c>
      <c r="AF6" s="5" t="s">
        <v>22</v>
      </c>
      <c r="AG6" s="7">
        <v>2013</v>
      </c>
      <c r="AH6" s="264" t="s">
        <v>557</v>
      </c>
      <c r="AI6" s="7" t="s">
        <v>558</v>
      </c>
      <c r="BA6" s="8"/>
      <c r="BB6" s="8"/>
    </row>
    <row r="7" spans="1:54" ht="30.75" customHeight="1" thickBot="1">
      <c r="A7" s="27" t="s">
        <v>6</v>
      </c>
      <c r="B7" s="724" t="s">
        <v>7</v>
      </c>
      <c r="C7" s="725"/>
      <c r="D7" s="725"/>
      <c r="E7" s="725"/>
      <c r="F7" s="725"/>
      <c r="G7" s="725"/>
      <c r="H7" s="726"/>
      <c r="I7" s="28" t="s">
        <v>559</v>
      </c>
      <c r="J7" s="355" t="s">
        <v>560</v>
      </c>
      <c r="K7" s="727" t="s">
        <v>561</v>
      </c>
      <c r="L7" s="728"/>
      <c r="M7" s="729"/>
      <c r="N7" s="27" t="s">
        <v>562</v>
      </c>
      <c r="O7" s="727" t="s">
        <v>563</v>
      </c>
      <c r="P7" s="728"/>
      <c r="Q7" s="728"/>
      <c r="R7" s="728"/>
      <c r="S7" s="728"/>
      <c r="T7" s="729"/>
      <c r="U7" s="691" t="s">
        <v>564</v>
      </c>
      <c r="V7" s="692"/>
      <c r="W7" s="730" t="s">
        <v>563</v>
      </c>
      <c r="X7" s="731"/>
      <c r="Y7" s="732"/>
      <c r="Z7" s="24" t="s">
        <v>65</v>
      </c>
      <c r="AA7" s="7" t="s">
        <v>28</v>
      </c>
      <c r="AC7" s="7" t="s">
        <v>21</v>
      </c>
      <c r="AD7" s="26" t="s">
        <v>53</v>
      </c>
      <c r="AE7" s="26" t="s">
        <v>520</v>
      </c>
      <c r="AF7" s="5" t="s">
        <v>64</v>
      </c>
      <c r="AG7" s="7">
        <v>2014</v>
      </c>
      <c r="AH7" s="264" t="s">
        <v>565</v>
      </c>
      <c r="AI7" s="7" t="s">
        <v>566</v>
      </c>
      <c r="BA7" s="8"/>
      <c r="BB7" s="8"/>
    </row>
    <row r="8" spans="1:54" s="25" customFormat="1" ht="19.5" thickBot="1">
      <c r="A8" s="657" t="s">
        <v>567</v>
      </c>
      <c r="B8" s="658"/>
      <c r="C8" s="658"/>
      <c r="D8" s="658"/>
      <c r="E8" s="658"/>
      <c r="F8" s="658"/>
      <c r="G8" s="658"/>
      <c r="H8" s="658"/>
      <c r="I8" s="658"/>
      <c r="J8" s="658"/>
      <c r="K8" s="658"/>
      <c r="L8" s="658"/>
      <c r="M8" s="658"/>
      <c r="N8" s="658"/>
      <c r="O8" s="658"/>
      <c r="P8" s="658"/>
      <c r="Q8" s="658"/>
      <c r="R8" s="658"/>
      <c r="S8" s="658"/>
      <c r="T8" s="658"/>
      <c r="U8" s="658"/>
      <c r="V8" s="658"/>
      <c r="W8" s="658"/>
      <c r="X8" s="658"/>
      <c r="Y8" s="659"/>
      <c r="Z8" s="30" t="s">
        <v>568</v>
      </c>
      <c r="AA8" s="7" t="s">
        <v>29</v>
      </c>
      <c r="AD8" s="26" t="s">
        <v>74</v>
      </c>
      <c r="AE8" s="26" t="s">
        <v>569</v>
      </c>
      <c r="AG8" s="7">
        <v>2015</v>
      </c>
      <c r="AH8" s="264" t="s">
        <v>570</v>
      </c>
      <c r="AI8" s="7" t="s">
        <v>571</v>
      </c>
      <c r="BA8" s="8"/>
      <c r="BB8" s="8"/>
    </row>
    <row r="9" spans="1:54" ht="16.5" customHeight="1" thickBot="1">
      <c r="A9" s="660" t="s">
        <v>572</v>
      </c>
      <c r="B9" s="661"/>
      <c r="C9" s="661"/>
      <c r="D9" s="661"/>
      <c r="E9" s="661"/>
      <c r="F9" s="661"/>
      <c r="G9" s="661"/>
      <c r="H9" s="661"/>
      <c r="I9" s="662"/>
      <c r="J9" s="747" t="s">
        <v>573</v>
      </c>
      <c r="K9" s="748"/>
      <c r="L9" s="748"/>
      <c r="M9" s="748"/>
      <c r="N9" s="748"/>
      <c r="O9" s="748"/>
      <c r="P9" s="749"/>
      <c r="Q9" s="750" t="s">
        <v>574</v>
      </c>
      <c r="R9" s="750"/>
      <c r="S9" s="750"/>
      <c r="T9" s="727" t="s">
        <v>623</v>
      </c>
      <c r="U9" s="728"/>
      <c r="V9" s="728"/>
      <c r="W9" s="728"/>
      <c r="X9" s="728"/>
      <c r="Y9" s="753"/>
      <c r="Z9" s="24" t="s">
        <v>83</v>
      </c>
      <c r="AA9" s="7" t="s">
        <v>30</v>
      </c>
      <c r="AD9" s="26" t="s">
        <v>82</v>
      </c>
      <c r="AE9" s="26" t="s">
        <v>98</v>
      </c>
      <c r="AG9" s="7">
        <v>2016</v>
      </c>
      <c r="AH9" s="264" t="s">
        <v>575</v>
      </c>
      <c r="BA9" s="8"/>
      <c r="BB9" s="8"/>
    </row>
    <row r="10" spans="1:54" ht="27.75" customHeight="1" thickBot="1">
      <c r="A10" s="31" t="s">
        <v>576</v>
      </c>
      <c r="B10" s="760" t="s">
        <v>50</v>
      </c>
      <c r="C10" s="761"/>
      <c r="D10" s="761"/>
      <c r="E10" s="761"/>
      <c r="F10" s="761"/>
      <c r="G10" s="761"/>
      <c r="H10" s="761"/>
      <c r="I10" s="762"/>
      <c r="J10" s="356" t="s">
        <v>18</v>
      </c>
      <c r="K10" s="763" t="s">
        <v>36</v>
      </c>
      <c r="L10" s="764"/>
      <c r="M10" s="764"/>
      <c r="N10" s="764"/>
      <c r="O10" s="764"/>
      <c r="P10" s="765"/>
      <c r="Q10" s="751"/>
      <c r="R10" s="751"/>
      <c r="S10" s="751"/>
      <c r="T10" s="754"/>
      <c r="U10" s="755"/>
      <c r="V10" s="755"/>
      <c r="W10" s="755"/>
      <c r="X10" s="755"/>
      <c r="Y10" s="756"/>
      <c r="Z10" s="24" t="s">
        <v>65</v>
      </c>
      <c r="AE10" s="26" t="s">
        <v>54</v>
      </c>
      <c r="AG10" s="7">
        <v>2017</v>
      </c>
      <c r="AH10" s="264" t="s">
        <v>577</v>
      </c>
      <c r="BA10" s="8"/>
      <c r="BB10" s="8"/>
    </row>
    <row r="11" spans="1:54" ht="40.5" customHeight="1" thickBot="1">
      <c r="A11" s="33" t="s">
        <v>16</v>
      </c>
      <c r="B11" s="647" t="s">
        <v>107</v>
      </c>
      <c r="C11" s="648"/>
      <c r="D11" s="648"/>
      <c r="E11" s="648"/>
      <c r="F11" s="648"/>
      <c r="G11" s="648"/>
      <c r="H11" s="648"/>
      <c r="I11" s="649"/>
      <c r="J11" s="357" t="s">
        <v>16</v>
      </c>
      <c r="K11" s="647" t="s">
        <v>1033</v>
      </c>
      <c r="L11" s="648"/>
      <c r="M11" s="648"/>
      <c r="N11" s="648"/>
      <c r="O11" s="648"/>
      <c r="P11" s="649"/>
      <c r="Q11" s="752"/>
      <c r="R11" s="752"/>
      <c r="S11" s="752"/>
      <c r="T11" s="757"/>
      <c r="U11" s="758"/>
      <c r="V11" s="758"/>
      <c r="W11" s="758"/>
      <c r="X11" s="758"/>
      <c r="Y11" s="759"/>
      <c r="Z11" s="24" t="s">
        <v>90</v>
      </c>
      <c r="AG11" s="7">
        <v>2018</v>
      </c>
      <c r="AH11" s="264" t="s">
        <v>578</v>
      </c>
      <c r="BA11" s="8"/>
      <c r="BB11" s="8"/>
    </row>
    <row r="12" spans="1:54" ht="15.75" customHeight="1" thickTop="1" thickBot="1">
      <c r="A12" s="733" t="s">
        <v>579</v>
      </c>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5"/>
      <c r="Z12" s="24" t="s">
        <v>580</v>
      </c>
      <c r="AG12" s="7">
        <v>2019</v>
      </c>
      <c r="AH12" s="264" t="s">
        <v>581</v>
      </c>
      <c r="BA12" s="8"/>
      <c r="BB12" s="8"/>
    </row>
    <row r="13" spans="1:54" ht="42" customHeight="1" thickTop="1" thickBot="1">
      <c r="A13" s="358" t="s">
        <v>9</v>
      </c>
      <c r="B13" s="736" t="s">
        <v>46</v>
      </c>
      <c r="C13" s="737"/>
      <c r="D13" s="318" t="s">
        <v>11</v>
      </c>
      <c r="E13" s="738" t="s">
        <v>137</v>
      </c>
      <c r="F13" s="739"/>
      <c r="G13" s="739"/>
      <c r="H13" s="740"/>
      <c r="I13" s="359" t="s">
        <v>13</v>
      </c>
      <c r="J13" s="741" t="s">
        <v>350</v>
      </c>
      <c r="K13" s="742"/>
      <c r="L13" s="742"/>
      <c r="M13" s="743"/>
      <c r="N13" s="744" t="s">
        <v>582</v>
      </c>
      <c r="O13" s="745"/>
      <c r="P13" s="746" t="s">
        <v>897</v>
      </c>
      <c r="Q13" s="742"/>
      <c r="R13" s="742"/>
      <c r="S13" s="742"/>
      <c r="T13" s="742"/>
      <c r="U13" s="742"/>
      <c r="V13" s="742"/>
      <c r="W13" s="742"/>
      <c r="X13" s="742"/>
      <c r="Y13" s="742"/>
      <c r="Z13" s="24" t="s">
        <v>583</v>
      </c>
      <c r="AG13" s="7">
        <v>2020</v>
      </c>
      <c r="AH13" s="264" t="s">
        <v>584</v>
      </c>
      <c r="BA13" s="8"/>
      <c r="BB13" s="8"/>
    </row>
    <row r="14" spans="1:54" ht="15.75" thickBot="1">
      <c r="A14" s="624" t="s">
        <v>585</v>
      </c>
      <c r="B14" s="625"/>
      <c r="C14" s="625"/>
      <c r="D14" s="625"/>
      <c r="E14" s="625"/>
      <c r="F14" s="625"/>
      <c r="G14" s="625"/>
      <c r="H14" s="625"/>
      <c r="I14" s="625"/>
      <c r="J14" s="625"/>
      <c r="K14" s="625"/>
      <c r="L14" s="625"/>
      <c r="M14" s="625"/>
      <c r="N14" s="625"/>
      <c r="O14" s="625"/>
      <c r="P14" s="625"/>
      <c r="Q14" s="625"/>
      <c r="R14" s="625"/>
      <c r="S14" s="625"/>
      <c r="T14" s="625"/>
      <c r="U14" s="625"/>
      <c r="V14" s="625"/>
      <c r="W14" s="625"/>
      <c r="X14" s="766"/>
      <c r="Y14" s="767"/>
      <c r="AG14" s="7">
        <v>2021</v>
      </c>
      <c r="BA14" s="8"/>
      <c r="BB14" s="8"/>
    </row>
    <row r="15" spans="1:54" ht="26.25" customHeight="1" thickBot="1">
      <c r="A15" s="629" t="s">
        <v>411</v>
      </c>
      <c r="B15" s="617" t="s">
        <v>586</v>
      </c>
      <c r="C15" s="631" t="s">
        <v>587</v>
      </c>
      <c r="D15" s="631"/>
      <c r="E15" s="631"/>
      <c r="F15" s="631"/>
      <c r="G15" s="631"/>
      <c r="H15" s="631"/>
      <c r="I15" s="631"/>
      <c r="J15" s="631"/>
      <c r="K15" s="631"/>
      <c r="L15" s="631"/>
      <c r="M15" s="631"/>
      <c r="N15" s="631"/>
      <c r="O15" s="631"/>
      <c r="P15" s="631"/>
      <c r="Q15" s="631"/>
      <c r="R15" s="631"/>
      <c r="S15" s="631"/>
      <c r="T15" s="631"/>
      <c r="U15" s="631"/>
      <c r="V15" s="631"/>
      <c r="W15" s="617" t="s">
        <v>588</v>
      </c>
      <c r="X15" s="617"/>
      <c r="Y15" s="632" t="s">
        <v>589</v>
      </c>
      <c r="AG15" s="7">
        <v>2022</v>
      </c>
      <c r="BA15" s="8"/>
      <c r="BB15" s="8"/>
    </row>
    <row r="16" spans="1:54" ht="31.5" customHeight="1" thickBot="1">
      <c r="A16" s="630"/>
      <c r="B16" s="614"/>
      <c r="C16" s="616" t="s">
        <v>590</v>
      </c>
      <c r="D16" s="616" t="s">
        <v>591</v>
      </c>
      <c r="E16" s="616" t="s">
        <v>592</v>
      </c>
      <c r="F16" s="618" t="s">
        <v>24</v>
      </c>
      <c r="G16" s="619"/>
      <c r="H16" s="616" t="s">
        <v>39</v>
      </c>
      <c r="I16" s="618" t="s">
        <v>593</v>
      </c>
      <c r="J16" s="619"/>
      <c r="K16" s="616" t="s">
        <v>40</v>
      </c>
      <c r="L16" s="618" t="s">
        <v>42</v>
      </c>
      <c r="M16" s="622"/>
      <c r="N16" s="619"/>
      <c r="O16" s="614" t="s">
        <v>25</v>
      </c>
      <c r="P16" s="614"/>
      <c r="Q16" s="614"/>
      <c r="R16" s="614"/>
      <c r="S16" s="614"/>
      <c r="T16" s="614"/>
      <c r="U16" s="614" t="s">
        <v>594</v>
      </c>
      <c r="V16" s="614"/>
      <c r="W16" s="614" t="s">
        <v>595</v>
      </c>
      <c r="X16" s="614"/>
      <c r="Y16" s="633"/>
      <c r="AG16" s="7">
        <v>2023</v>
      </c>
      <c r="BA16" s="8"/>
      <c r="BB16" s="8"/>
    </row>
    <row r="17" spans="1:54" ht="22.5" customHeight="1" thickBot="1">
      <c r="A17" s="630"/>
      <c r="B17" s="614"/>
      <c r="C17" s="634"/>
      <c r="D17" s="634"/>
      <c r="E17" s="634"/>
      <c r="F17" s="620"/>
      <c r="G17" s="621"/>
      <c r="H17" s="617"/>
      <c r="I17" s="620"/>
      <c r="J17" s="621"/>
      <c r="K17" s="617"/>
      <c r="L17" s="620"/>
      <c r="M17" s="623"/>
      <c r="N17" s="621"/>
      <c r="O17" s="50">
        <v>2013</v>
      </c>
      <c r="P17" s="50">
        <v>2014</v>
      </c>
      <c r="Q17" s="50">
        <v>2015</v>
      </c>
      <c r="R17" s="50">
        <v>2015</v>
      </c>
      <c r="S17" s="50">
        <v>2016</v>
      </c>
      <c r="T17" s="50"/>
      <c r="U17" s="51" t="s">
        <v>596</v>
      </c>
      <c r="V17" s="51" t="s">
        <v>597</v>
      </c>
      <c r="W17" s="50" t="s">
        <v>598</v>
      </c>
      <c r="X17" s="50" t="s">
        <v>599</v>
      </c>
      <c r="Y17" s="631"/>
      <c r="AG17" s="7">
        <v>2024</v>
      </c>
      <c r="BA17" s="8"/>
      <c r="BB17" s="8"/>
    </row>
    <row r="18" spans="1:54" ht="15.75" thickBot="1">
      <c r="A18" s="52" t="s">
        <v>412</v>
      </c>
      <c r="B18" s="61" t="s">
        <v>5</v>
      </c>
      <c r="C18" s="54"/>
      <c r="D18" s="54"/>
      <c r="E18" s="54"/>
      <c r="F18" s="770"/>
      <c r="G18" s="771"/>
      <c r="H18" s="79"/>
      <c r="I18" s="770"/>
      <c r="J18" s="771"/>
      <c r="K18" s="79"/>
      <c r="L18" s="770"/>
      <c r="M18" s="777"/>
      <c r="N18" s="771"/>
      <c r="O18" s="360"/>
      <c r="P18" s="361"/>
      <c r="Q18" s="360"/>
      <c r="R18" s="361"/>
      <c r="S18" s="361"/>
      <c r="T18" s="57"/>
      <c r="U18" s="245"/>
      <c r="V18" s="58"/>
      <c r="W18" s="59"/>
      <c r="X18" s="58"/>
      <c r="Y18" s="362"/>
      <c r="BA18" s="8"/>
      <c r="BB18" s="8"/>
    </row>
    <row r="19" spans="1:54" ht="15.75" thickBot="1">
      <c r="A19" s="52" t="s">
        <v>414</v>
      </c>
      <c r="B19" s="61" t="s">
        <v>5</v>
      </c>
      <c r="C19" s="67" t="s">
        <v>1034</v>
      </c>
      <c r="D19" s="57"/>
      <c r="E19" s="57"/>
      <c r="F19" s="768"/>
      <c r="G19" s="769"/>
      <c r="H19" s="360"/>
      <c r="I19" s="770"/>
      <c r="J19" s="771"/>
      <c r="K19" s="360"/>
      <c r="L19" s="772"/>
      <c r="M19" s="773"/>
      <c r="N19" s="774"/>
      <c r="O19" s="57"/>
      <c r="P19" s="57"/>
      <c r="Q19" s="57"/>
      <c r="R19" s="57"/>
      <c r="S19" s="57"/>
      <c r="T19" s="57"/>
      <c r="U19" s="57"/>
      <c r="V19" s="58"/>
      <c r="W19" s="59"/>
      <c r="X19" s="58"/>
      <c r="Y19" s="362"/>
      <c r="BA19" s="8"/>
      <c r="BB19" s="8"/>
    </row>
    <row r="20" spans="1:54" ht="15.75" thickBot="1">
      <c r="A20" s="320" t="s">
        <v>416</v>
      </c>
      <c r="B20" s="61" t="s">
        <v>5</v>
      </c>
      <c r="C20" s="57"/>
      <c r="D20" s="57"/>
      <c r="E20" s="57"/>
      <c r="F20" s="768"/>
      <c r="G20" s="769"/>
      <c r="H20" s="360"/>
      <c r="I20" s="770"/>
      <c r="J20" s="771"/>
      <c r="K20" s="360"/>
      <c r="L20" s="772"/>
      <c r="M20" s="773"/>
      <c r="N20" s="774"/>
      <c r="O20" s="57"/>
      <c r="P20" s="245"/>
      <c r="Q20" s="57"/>
      <c r="R20" s="245"/>
      <c r="S20" s="245"/>
      <c r="T20" s="64"/>
      <c r="U20" s="245"/>
      <c r="V20" s="58"/>
      <c r="W20" s="59"/>
      <c r="X20" s="58"/>
      <c r="Y20" s="362"/>
      <c r="BA20" s="8"/>
      <c r="BB20" s="8"/>
    </row>
    <row r="21" spans="1:54" ht="135.75" customHeight="1" thickBot="1">
      <c r="A21" s="76" t="s">
        <v>417</v>
      </c>
      <c r="B21" s="67" t="s">
        <v>1035</v>
      </c>
      <c r="C21" s="67" t="s">
        <v>1036</v>
      </c>
      <c r="D21" s="67" t="s">
        <v>1037</v>
      </c>
      <c r="E21" s="67" t="s">
        <v>1038</v>
      </c>
      <c r="F21" s="775" t="s">
        <v>26</v>
      </c>
      <c r="G21" s="769"/>
      <c r="H21" s="363" t="s">
        <v>21</v>
      </c>
      <c r="I21" s="770" t="s">
        <v>23</v>
      </c>
      <c r="J21" s="771"/>
      <c r="K21" s="363" t="s">
        <v>22</v>
      </c>
      <c r="L21" s="768" t="s">
        <v>568</v>
      </c>
      <c r="M21" s="776"/>
      <c r="N21" s="769"/>
      <c r="O21" s="57"/>
      <c r="P21" s="57"/>
      <c r="Q21" s="57"/>
      <c r="R21" s="57"/>
      <c r="S21" s="57"/>
      <c r="T21" s="64"/>
      <c r="U21" s="364">
        <v>1</v>
      </c>
      <c r="V21" s="58"/>
      <c r="W21" s="59">
        <v>121</v>
      </c>
      <c r="X21" s="58">
        <v>1</v>
      </c>
      <c r="Y21" s="362" t="s">
        <v>558</v>
      </c>
      <c r="BA21" s="8"/>
      <c r="BB21" s="8"/>
    </row>
    <row r="22" spans="1:54" ht="96" customHeight="1" thickBot="1">
      <c r="A22" s="76" t="s">
        <v>426</v>
      </c>
      <c r="B22" s="360" t="s">
        <v>1039</v>
      </c>
      <c r="C22" s="57" t="s">
        <v>1040</v>
      </c>
      <c r="D22" s="57" t="s">
        <v>1041</v>
      </c>
      <c r="E22" s="57" t="s">
        <v>1042</v>
      </c>
      <c r="F22" s="768" t="s">
        <v>26</v>
      </c>
      <c r="G22" s="769"/>
      <c r="H22" s="363" t="s">
        <v>21</v>
      </c>
      <c r="I22" s="768" t="s">
        <v>23</v>
      </c>
      <c r="J22" s="769"/>
      <c r="K22" s="363" t="s">
        <v>22</v>
      </c>
      <c r="L22" s="768" t="s">
        <v>568</v>
      </c>
      <c r="M22" s="776"/>
      <c r="N22" s="769"/>
      <c r="O22" s="57"/>
      <c r="P22" s="57"/>
      <c r="Q22" s="57"/>
      <c r="R22" s="57"/>
      <c r="S22" s="57"/>
      <c r="T22" s="64"/>
      <c r="U22" s="364">
        <v>1</v>
      </c>
      <c r="V22" s="58"/>
      <c r="W22" s="59">
        <v>121</v>
      </c>
      <c r="X22" s="58">
        <v>1</v>
      </c>
      <c r="Y22" s="365" t="s">
        <v>558</v>
      </c>
      <c r="BA22" s="8"/>
      <c r="BB22" s="8"/>
    </row>
    <row r="23" spans="1:54" ht="147.75" customHeight="1" thickBot="1">
      <c r="A23" s="76" t="s">
        <v>430</v>
      </c>
      <c r="B23" s="360" t="s">
        <v>1043</v>
      </c>
      <c r="C23" s="57" t="s">
        <v>1044</v>
      </c>
      <c r="D23" s="57" t="s">
        <v>1045</v>
      </c>
      <c r="E23" s="57" t="s">
        <v>1046</v>
      </c>
      <c r="F23" s="768" t="s">
        <v>26</v>
      </c>
      <c r="G23" s="769"/>
      <c r="H23" s="363" t="s">
        <v>21</v>
      </c>
      <c r="I23" s="768" t="s">
        <v>23</v>
      </c>
      <c r="J23" s="769"/>
      <c r="K23" s="363" t="s">
        <v>22</v>
      </c>
      <c r="L23" s="768" t="s">
        <v>568</v>
      </c>
      <c r="M23" s="776"/>
      <c r="N23" s="769"/>
      <c r="O23" s="57"/>
      <c r="P23" s="57"/>
      <c r="Q23" s="57"/>
      <c r="R23" s="57"/>
      <c r="S23" s="57"/>
      <c r="T23" s="64"/>
      <c r="U23" s="364">
        <v>1</v>
      </c>
      <c r="V23" s="58"/>
      <c r="W23" s="59">
        <v>121</v>
      </c>
      <c r="X23" s="58">
        <v>1</v>
      </c>
      <c r="Y23" s="365" t="s">
        <v>558</v>
      </c>
      <c r="BA23" s="8"/>
      <c r="BB23" s="8"/>
    </row>
    <row r="24" spans="1:54" ht="97.5" customHeight="1" thickBot="1">
      <c r="A24" s="76" t="s">
        <v>1047</v>
      </c>
      <c r="B24" s="360" t="s">
        <v>1048</v>
      </c>
      <c r="C24" s="57" t="s">
        <v>1049</v>
      </c>
      <c r="D24" s="57" t="s">
        <v>1050</v>
      </c>
      <c r="E24" s="57" t="s">
        <v>1051</v>
      </c>
      <c r="F24" s="768" t="s">
        <v>26</v>
      </c>
      <c r="G24" s="769"/>
      <c r="H24" s="363" t="s">
        <v>21</v>
      </c>
      <c r="I24" s="768" t="s">
        <v>23</v>
      </c>
      <c r="J24" s="769"/>
      <c r="K24" s="363" t="s">
        <v>22</v>
      </c>
      <c r="L24" s="768" t="s">
        <v>568</v>
      </c>
      <c r="M24" s="776"/>
      <c r="N24" s="769"/>
      <c r="O24" s="57"/>
      <c r="P24" s="57"/>
      <c r="Q24" s="57"/>
      <c r="R24" s="57"/>
      <c r="S24" s="57"/>
      <c r="T24" s="64"/>
      <c r="U24" s="68">
        <v>1</v>
      </c>
      <c r="V24" s="58"/>
      <c r="W24" s="59">
        <v>121</v>
      </c>
      <c r="X24" s="58">
        <v>1</v>
      </c>
      <c r="Y24" s="365" t="s">
        <v>558</v>
      </c>
      <c r="BA24" s="8"/>
      <c r="BB24" s="8"/>
    </row>
    <row r="25" spans="1:54" ht="24" customHeight="1" thickBot="1">
      <c r="A25" s="588" t="s">
        <v>601</v>
      </c>
      <c r="B25" s="588"/>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BA25" s="8"/>
      <c r="BB25" s="8"/>
    </row>
    <row r="26" spans="1:54" ht="21.75" customHeight="1" thickBot="1">
      <c r="A26" s="588" t="s">
        <v>602</v>
      </c>
      <c r="B26" s="588"/>
      <c r="C26" s="588"/>
      <c r="D26" s="588"/>
      <c r="E26" s="588"/>
      <c r="F26" s="588"/>
      <c r="G26" s="588"/>
      <c r="H26" s="588"/>
      <c r="I26" s="588"/>
      <c r="J26" s="588"/>
      <c r="K26" s="588" t="s">
        <v>603</v>
      </c>
      <c r="L26" s="588"/>
      <c r="M26" s="588"/>
      <c r="N26" s="588"/>
      <c r="O26" s="588"/>
      <c r="P26" s="588"/>
      <c r="Q26" s="588"/>
      <c r="R26" s="588"/>
      <c r="S26" s="588"/>
      <c r="T26" s="588"/>
      <c r="U26" s="588"/>
      <c r="V26" s="588"/>
      <c r="W26" s="588"/>
      <c r="X26" s="588"/>
      <c r="Y26" s="588"/>
      <c r="BA26" s="8"/>
      <c r="BB26" s="8"/>
    </row>
    <row r="27" spans="1:54" ht="34.5" customHeight="1" thickBot="1">
      <c r="A27" s="588" t="s">
        <v>410</v>
      </c>
      <c r="B27" s="588"/>
      <c r="C27" s="588"/>
      <c r="D27" s="588"/>
      <c r="E27" s="588"/>
      <c r="F27" s="588" t="s">
        <v>49</v>
      </c>
      <c r="G27" s="588"/>
      <c r="H27" s="588"/>
      <c r="I27" s="588"/>
      <c r="J27" s="588"/>
      <c r="K27" s="589" t="s">
        <v>604</v>
      </c>
      <c r="L27" s="590" t="s">
        <v>605</v>
      </c>
      <c r="M27" s="591"/>
      <c r="N27" s="591"/>
      <c r="O27" s="591"/>
      <c r="P27" s="591"/>
      <c r="Q27" s="591"/>
      <c r="R27" s="591"/>
      <c r="S27" s="591"/>
      <c r="T27" s="591"/>
      <c r="U27" s="591"/>
      <c r="V27" s="591"/>
      <c r="W27" s="591"/>
      <c r="X27" s="591"/>
      <c r="Y27" s="592"/>
      <c r="BA27" s="8"/>
      <c r="BB27" s="8"/>
    </row>
    <row r="28" spans="1:54" ht="24" customHeight="1" thickBot="1">
      <c r="A28" s="588"/>
      <c r="B28" s="588"/>
      <c r="C28" s="588" t="s">
        <v>0</v>
      </c>
      <c r="D28" s="588" t="s">
        <v>1</v>
      </c>
      <c r="E28" s="588" t="s">
        <v>3</v>
      </c>
      <c r="F28" s="588" t="s">
        <v>0</v>
      </c>
      <c r="G28" s="588" t="s">
        <v>2</v>
      </c>
      <c r="H28" s="588"/>
      <c r="I28" s="589" t="s">
        <v>33</v>
      </c>
      <c r="J28" s="588" t="s">
        <v>3</v>
      </c>
      <c r="K28" s="589"/>
      <c r="L28" s="590" t="s">
        <v>606</v>
      </c>
      <c r="M28" s="591"/>
      <c r="N28" s="591"/>
      <c r="O28" s="591"/>
      <c r="P28" s="591"/>
      <c r="Q28" s="592"/>
      <c r="R28" s="593" t="s">
        <v>49</v>
      </c>
      <c r="S28" s="594"/>
      <c r="T28" s="594"/>
      <c r="U28" s="594"/>
      <c r="V28" s="595"/>
      <c r="W28" s="596" t="s">
        <v>607</v>
      </c>
      <c r="X28" s="597"/>
      <c r="Y28" s="600" t="s">
        <v>608</v>
      </c>
      <c r="BA28" s="8"/>
      <c r="BB28" s="8"/>
    </row>
    <row r="29" spans="1:54" ht="45.75" customHeight="1" thickBot="1">
      <c r="A29" s="588"/>
      <c r="B29" s="588"/>
      <c r="C29" s="588"/>
      <c r="D29" s="588"/>
      <c r="E29" s="588"/>
      <c r="F29" s="588"/>
      <c r="G29" s="588"/>
      <c r="H29" s="588"/>
      <c r="I29" s="589"/>
      <c r="J29" s="588"/>
      <c r="K29" s="589"/>
      <c r="L29" s="590" t="s">
        <v>609</v>
      </c>
      <c r="M29" s="592"/>
      <c r="N29" s="590" t="s">
        <v>1</v>
      </c>
      <c r="O29" s="592"/>
      <c r="P29" s="593" t="s">
        <v>3</v>
      </c>
      <c r="Q29" s="595"/>
      <c r="R29" s="305" t="s">
        <v>609</v>
      </c>
      <c r="S29" s="593" t="s">
        <v>2</v>
      </c>
      <c r="T29" s="595"/>
      <c r="U29" s="81" t="s">
        <v>610</v>
      </c>
      <c r="V29" s="306" t="s">
        <v>3</v>
      </c>
      <c r="W29" s="598"/>
      <c r="X29" s="599"/>
      <c r="Y29" s="601"/>
      <c r="BA29" s="8"/>
      <c r="BB29" s="8"/>
    </row>
    <row r="30" spans="1:54" ht="19.5" customHeight="1" thickBot="1">
      <c r="A30" s="576" t="s">
        <v>611</v>
      </c>
      <c r="B30" s="577"/>
      <c r="C30" s="83">
        <v>484</v>
      </c>
      <c r="D30" s="83"/>
      <c r="E30" s="84">
        <f>SUM(C30:D30)</f>
        <v>484</v>
      </c>
      <c r="F30" s="83"/>
      <c r="G30" s="366" t="s">
        <v>577</v>
      </c>
      <c r="H30" s="83"/>
      <c r="I30" s="83" t="s">
        <v>1052</v>
      </c>
      <c r="J30" s="84">
        <f>SUM(F30:I30)</f>
        <v>0</v>
      </c>
      <c r="K30" s="84">
        <f>E30+J30</f>
        <v>484</v>
      </c>
      <c r="L30" s="580">
        <v>484</v>
      </c>
      <c r="M30" s="581"/>
      <c r="N30" s="580"/>
      <c r="O30" s="581"/>
      <c r="P30" s="582">
        <f>SUM(L30:O30)</f>
        <v>484</v>
      </c>
      <c r="Q30" s="583"/>
      <c r="R30" s="86"/>
      <c r="S30" s="366" t="s">
        <v>581</v>
      </c>
      <c r="T30" s="86"/>
      <c r="U30" s="86"/>
      <c r="V30" s="87">
        <f>SUM(R30,T30,U30)</f>
        <v>0</v>
      </c>
      <c r="W30" s="706">
        <f>SUM(P30,V30)</f>
        <v>484</v>
      </c>
      <c r="X30" s="707"/>
      <c r="Y30" s="88">
        <f>IF(W30=0,0,W30/K30)</f>
        <v>1</v>
      </c>
      <c r="BA30" s="8"/>
      <c r="BB30" s="8"/>
    </row>
    <row r="31" spans="1:54" ht="19.5" customHeight="1" thickBot="1">
      <c r="A31" s="576" t="s">
        <v>612</v>
      </c>
      <c r="B31" s="577"/>
      <c r="C31" s="83">
        <v>0</v>
      </c>
      <c r="D31" s="83">
        <f>-L33479</f>
        <v>0</v>
      </c>
      <c r="E31" s="84">
        <f>SUM(C31:D31)</f>
        <v>0</v>
      </c>
      <c r="F31" s="83"/>
      <c r="G31" s="366" t="s">
        <v>581</v>
      </c>
      <c r="H31" s="83"/>
      <c r="I31" s="83"/>
      <c r="J31" s="84">
        <f>SUM(F31:I31)</f>
        <v>0</v>
      </c>
      <c r="K31" s="84">
        <f>J31+E31</f>
        <v>0</v>
      </c>
      <c r="L31" s="580">
        <v>0</v>
      </c>
      <c r="M31" s="581"/>
      <c r="N31" s="586"/>
      <c r="O31" s="587"/>
      <c r="P31" s="582">
        <f>SUM(L31:O31)</f>
        <v>0</v>
      </c>
      <c r="Q31" s="583"/>
      <c r="R31" s="86"/>
      <c r="S31" s="366" t="s">
        <v>581</v>
      </c>
      <c r="T31" s="86"/>
      <c r="U31" s="86"/>
      <c r="V31" s="87">
        <f>SUM(R31,T31,U31)</f>
        <v>0</v>
      </c>
      <c r="W31" s="706">
        <f>SUM(P31,V31)</f>
        <v>0</v>
      </c>
      <c r="X31" s="707"/>
      <c r="Y31" s="88"/>
      <c r="BA31" s="8"/>
      <c r="BB31" s="8"/>
    </row>
    <row r="32" spans="1:54" ht="15.75" thickBot="1">
      <c r="A32" s="561" t="s">
        <v>613</v>
      </c>
      <c r="B32" s="562"/>
      <c r="C32" s="562"/>
      <c r="D32" s="562"/>
      <c r="E32" s="562"/>
      <c r="F32" s="562"/>
      <c r="G32" s="562"/>
      <c r="H32" s="562"/>
      <c r="I32" s="562"/>
      <c r="J32" s="562"/>
      <c r="K32" s="562"/>
      <c r="L32" s="562"/>
      <c r="M32" s="562"/>
      <c r="N32" s="562"/>
      <c r="O32" s="562"/>
      <c r="P32" s="562"/>
      <c r="Q32" s="562"/>
      <c r="R32" s="562"/>
      <c r="S32" s="562"/>
      <c r="T32" s="562"/>
      <c r="U32" s="562"/>
      <c r="V32" s="562"/>
      <c r="W32" s="562"/>
      <c r="X32" s="563"/>
      <c r="Y32" s="564"/>
      <c r="BA32" s="8"/>
      <c r="BB32" s="8"/>
    </row>
    <row r="33" spans="3:54" ht="15.75" thickTop="1">
      <c r="BA33" s="8"/>
      <c r="BB33" s="8"/>
    </row>
    <row r="34" spans="3:54">
      <c r="C34" s="89"/>
      <c r="BA34" s="8"/>
      <c r="BB34" s="8"/>
    </row>
    <row r="35" spans="3:54">
      <c r="BA35" s="8"/>
      <c r="BB35" s="8"/>
    </row>
    <row r="36" spans="3:54">
      <c r="C36" s="89"/>
      <c r="BA36" s="8"/>
      <c r="BB36" s="8"/>
    </row>
    <row r="37" spans="3:54">
      <c r="BA37" s="8"/>
      <c r="BB37" s="8"/>
    </row>
    <row r="38" spans="3:54">
      <c r="BA38" s="8"/>
      <c r="BB38" s="8"/>
    </row>
    <row r="39" spans="3:54">
      <c r="BA39" s="8"/>
      <c r="BB39" s="8"/>
    </row>
    <row r="40" spans="3:54">
      <c r="BA40" s="8"/>
      <c r="BB40" s="8"/>
    </row>
    <row r="41" spans="3:54">
      <c r="BA41" s="8"/>
      <c r="BB41" s="8"/>
    </row>
    <row r="42" spans="3:54">
      <c r="BA42" s="8"/>
      <c r="BB42" s="8"/>
    </row>
    <row r="43" spans="3:54">
      <c r="BA43" s="8"/>
      <c r="BB43" s="8"/>
    </row>
    <row r="44" spans="3:54">
      <c r="BA44" s="8"/>
      <c r="BB44" s="8"/>
    </row>
    <row r="45" spans="3:54">
      <c r="BA45" s="8"/>
      <c r="BB45" s="8"/>
    </row>
    <row r="46" spans="3:54">
      <c r="BA46" s="8"/>
      <c r="BB46" s="8"/>
    </row>
    <row r="47" spans="3:54">
      <c r="BA47" s="8"/>
      <c r="BB47" s="8"/>
    </row>
    <row r="48" spans="3:54">
      <c r="BA48" s="8"/>
      <c r="BB48" s="8"/>
    </row>
    <row r="49" spans="53:54">
      <c r="BA49" s="8"/>
      <c r="BB49" s="8"/>
    </row>
    <row r="50" spans="53:54">
      <c r="BA50" s="8"/>
      <c r="BB50" s="8"/>
    </row>
    <row r="51" spans="53:54">
      <c r="BA51" s="8"/>
      <c r="BB51" s="8"/>
    </row>
    <row r="52" spans="53:54">
      <c r="BA52" s="8"/>
      <c r="BB52" s="8"/>
    </row>
    <row r="53" spans="53:54">
      <c r="BA53" s="8"/>
      <c r="BB53" s="8"/>
    </row>
    <row r="54" spans="53:54">
      <c r="BA54" s="8"/>
      <c r="BB54" s="8"/>
    </row>
    <row r="55" spans="53:54">
      <c r="BA55" s="8"/>
      <c r="BB55" s="8"/>
    </row>
    <row r="56" spans="53:54">
      <c r="BA56" s="8"/>
      <c r="BB56" s="8"/>
    </row>
    <row r="57" spans="53:54">
      <c r="BA57" s="8"/>
      <c r="BB57" s="8"/>
    </row>
    <row r="58" spans="53:54">
      <c r="BA58" s="8"/>
      <c r="BB58" s="8"/>
    </row>
    <row r="59" spans="53:54">
      <c r="BA59" s="8"/>
      <c r="BB59" s="8"/>
    </row>
    <row r="60" spans="53:54">
      <c r="BA60" s="8"/>
      <c r="BB60" s="8"/>
    </row>
    <row r="61" spans="53:54">
      <c r="BA61" s="8"/>
      <c r="BB61" s="8"/>
    </row>
    <row r="62" spans="53:54">
      <c r="BA62" s="8"/>
      <c r="BB62" s="8"/>
    </row>
    <row r="63" spans="53:54">
      <c r="BA63" s="8"/>
      <c r="BB63" s="8"/>
    </row>
    <row r="64" spans="53:54">
      <c r="BA64" s="8"/>
      <c r="BB64" s="8"/>
    </row>
    <row r="65" spans="53:54">
      <c r="BA65" s="8"/>
      <c r="BB65" s="8"/>
    </row>
    <row r="66" spans="53:54">
      <c r="BA66" s="8"/>
      <c r="BB66" s="8"/>
    </row>
    <row r="67" spans="53:54">
      <c r="BA67" s="8"/>
      <c r="BB67" s="8"/>
    </row>
    <row r="68" spans="53:54">
      <c r="BA68" s="8"/>
      <c r="BB68" s="8"/>
    </row>
    <row r="69" spans="53:54">
      <c r="BA69" s="8"/>
      <c r="BB69" s="8"/>
    </row>
    <row r="70" spans="53:54">
      <c r="BA70" s="8"/>
      <c r="BB70" s="8"/>
    </row>
    <row r="71" spans="53:54">
      <c r="BA71" s="8"/>
      <c r="BB71" s="8"/>
    </row>
    <row r="72" spans="53:54">
      <c r="BA72" s="8"/>
      <c r="BB72" s="8"/>
    </row>
    <row r="73" spans="53:54">
      <c r="BA73" s="8"/>
      <c r="BB73" s="8"/>
    </row>
    <row r="74" spans="53:54">
      <c r="BA74" s="8"/>
      <c r="BB74" s="8"/>
    </row>
    <row r="75" spans="53:54">
      <c r="BA75" s="8"/>
      <c r="BB75" s="8"/>
    </row>
    <row r="76" spans="53:54">
      <c r="BA76" s="8"/>
      <c r="BB76" s="8"/>
    </row>
    <row r="77" spans="53:54">
      <c r="BA77" s="8"/>
      <c r="BB77" s="8"/>
    </row>
    <row r="78" spans="53:54">
      <c r="BA78" s="8"/>
      <c r="BB78" s="8"/>
    </row>
    <row r="79" spans="53:54">
      <c r="BA79" s="8"/>
      <c r="BB79" s="8"/>
    </row>
    <row r="80" spans="53:54">
      <c r="BA80" s="8"/>
      <c r="BB80" s="8"/>
    </row>
    <row r="81" spans="53:54">
      <c r="BA81" s="8"/>
      <c r="BB81" s="8"/>
    </row>
    <row r="82" spans="53:54">
      <c r="BA82" s="8"/>
      <c r="BB82" s="8"/>
    </row>
    <row r="83" spans="53:54">
      <c r="BA83" s="8"/>
      <c r="BB83" s="8"/>
    </row>
    <row r="84" spans="53:54">
      <c r="BA84" s="8"/>
      <c r="BB84" s="8"/>
    </row>
    <row r="85" spans="53:54">
      <c r="BA85" s="8"/>
      <c r="BB85" s="8"/>
    </row>
    <row r="86" spans="53:54">
      <c r="BA86" s="8"/>
      <c r="BB86" s="8"/>
    </row>
    <row r="87" spans="53:54">
      <c r="BA87" s="8"/>
      <c r="BB87" s="8"/>
    </row>
    <row r="88" spans="53:54">
      <c r="BA88" s="8"/>
      <c r="BB88" s="8"/>
    </row>
    <row r="89" spans="53:54">
      <c r="BA89" s="8"/>
      <c r="BB89" s="8"/>
    </row>
    <row r="90" spans="53:54">
      <c r="BA90" s="8"/>
      <c r="BB90" s="8"/>
    </row>
    <row r="91" spans="53:54">
      <c r="BA91" s="8"/>
      <c r="BB91" s="8"/>
    </row>
    <row r="92" spans="53:54">
      <c r="BA92" s="8"/>
      <c r="BB92" s="8"/>
    </row>
    <row r="93" spans="53:54">
      <c r="BA93" s="8"/>
      <c r="BB93" s="8"/>
    </row>
    <row r="94" spans="53:54">
      <c r="BA94" s="8"/>
      <c r="BB94" s="8"/>
    </row>
    <row r="95" spans="53:54">
      <c r="BA95" s="8"/>
      <c r="BB95" s="8"/>
    </row>
    <row r="96" spans="53:54">
      <c r="BA96" s="8"/>
      <c r="BB96" s="8"/>
    </row>
    <row r="97" spans="53:54">
      <c r="BA97" s="8"/>
      <c r="BB97" s="8"/>
    </row>
    <row r="98" spans="53:54">
      <c r="BA98" s="8"/>
      <c r="BB98" s="8"/>
    </row>
    <row r="99" spans="53:54">
      <c r="BA99" s="8"/>
      <c r="BB99" s="8"/>
    </row>
    <row r="100" spans="53:54">
      <c r="BA100" s="8"/>
      <c r="BB100" s="8"/>
    </row>
    <row r="101" spans="53:54">
      <c r="BA101" s="8"/>
      <c r="BB101" s="8"/>
    </row>
    <row r="102" spans="53:54">
      <c r="BA102" s="8"/>
      <c r="BB102" s="8"/>
    </row>
    <row r="103" spans="53:54">
      <c r="BA103" s="8"/>
      <c r="BB103" s="8"/>
    </row>
    <row r="104" spans="53:54">
      <c r="BA104" s="8"/>
      <c r="BB104" s="8"/>
    </row>
    <row r="105" spans="53:54">
      <c r="BA105" s="8"/>
      <c r="BB105" s="8"/>
    </row>
    <row r="106" spans="53:54">
      <c r="BA106" s="8"/>
      <c r="BB106" s="8"/>
    </row>
    <row r="107" spans="53:54">
      <c r="BA107" s="8"/>
      <c r="BB107" s="8"/>
    </row>
    <row r="108" spans="53:54">
      <c r="BA108" s="8"/>
      <c r="BB108" s="8"/>
    </row>
    <row r="109" spans="53:54">
      <c r="BA109" s="8"/>
      <c r="BB109" s="8"/>
    </row>
    <row r="110" spans="53:54">
      <c r="BA110" s="8"/>
      <c r="BB110" s="8"/>
    </row>
    <row r="111" spans="53:54">
      <c r="BA111" s="8"/>
      <c r="BB111" s="8"/>
    </row>
    <row r="112" spans="53:54">
      <c r="BA112" s="8"/>
      <c r="BB112" s="8"/>
    </row>
    <row r="113" spans="53:54">
      <c r="BA113" s="8"/>
      <c r="BB113" s="8"/>
    </row>
    <row r="114" spans="53:54">
      <c r="BA114" s="8"/>
      <c r="BB114" s="8"/>
    </row>
    <row r="115" spans="53:54">
      <c r="BA115" s="8"/>
      <c r="BB115" s="8"/>
    </row>
    <row r="116" spans="53:54">
      <c r="BA116" s="8"/>
      <c r="BB116" s="8"/>
    </row>
    <row r="117" spans="53:54">
      <c r="BA117" s="8"/>
      <c r="BB117" s="8"/>
    </row>
    <row r="118" spans="53:54">
      <c r="BA118" s="8"/>
      <c r="BB118" s="8"/>
    </row>
    <row r="119" spans="53:54">
      <c r="BA119" s="8"/>
      <c r="BB119" s="8"/>
    </row>
    <row r="120" spans="53:54">
      <c r="BA120" s="8"/>
      <c r="BB120" s="8"/>
    </row>
    <row r="121" spans="53:54">
      <c r="BA121" s="8"/>
      <c r="BB121" s="8"/>
    </row>
    <row r="122" spans="53:54">
      <c r="BA122" s="8"/>
      <c r="BB122" s="8"/>
    </row>
    <row r="991" spans="53:69" ht="15.75" thickBot="1">
      <c r="BA991" s="90" t="s">
        <v>614</v>
      </c>
      <c r="BB991" s="13" t="s">
        <v>615</v>
      </c>
      <c r="BC991" s="575" t="s">
        <v>616</v>
      </c>
      <c r="BD991" s="575"/>
      <c r="BE991" s="575"/>
      <c r="BF991" s="575"/>
      <c r="BG991" s="91" t="s">
        <v>617</v>
      </c>
      <c r="BH991" s="91" t="s">
        <v>618</v>
      </c>
      <c r="BI991" s="263" t="s">
        <v>619</v>
      </c>
      <c r="BJ991" s="7" t="s">
        <v>620</v>
      </c>
      <c r="BK991" s="92" t="s">
        <v>621</v>
      </c>
      <c r="BL991" s="92" t="s">
        <v>34</v>
      </c>
      <c r="BM991" s="92" t="s">
        <v>35</v>
      </c>
      <c r="BN991" s="93" t="s">
        <v>622</v>
      </c>
      <c r="BO991" s="94" t="s">
        <v>623</v>
      </c>
      <c r="BP991" s="14" t="s">
        <v>44</v>
      </c>
      <c r="BQ991" s="14"/>
    </row>
    <row r="992" spans="53:69" ht="15.75">
      <c r="BA992" s="90" t="str">
        <f t="shared" ref="BA992:BA1034" si="0">MID(BB992,1,4)</f>
        <v>E011</v>
      </c>
      <c r="BB992" s="95" t="s">
        <v>45</v>
      </c>
      <c r="BC992" s="96" t="s">
        <v>624</v>
      </c>
      <c r="BD992" s="97" t="s">
        <v>625</v>
      </c>
      <c r="BE992" s="98" t="s">
        <v>626</v>
      </c>
      <c r="BF992" s="99" t="s">
        <v>4</v>
      </c>
      <c r="BG992" s="7" t="s">
        <v>37</v>
      </c>
      <c r="BH992" s="9" t="s">
        <v>38</v>
      </c>
      <c r="BI992" s="7" t="s">
        <v>36</v>
      </c>
      <c r="BJ992" s="100" t="s">
        <v>627</v>
      </c>
      <c r="BK992" s="7" t="s">
        <v>10</v>
      </c>
      <c r="BN992" s="295" t="s">
        <v>628</v>
      </c>
      <c r="BO992" s="101" t="s">
        <v>629</v>
      </c>
      <c r="BP992" s="4" t="s">
        <v>56</v>
      </c>
      <c r="BQ992" s="102"/>
    </row>
    <row r="993" spans="53:69" ht="15.75">
      <c r="BA993" s="90" t="str">
        <f t="shared" si="0"/>
        <v>E012</v>
      </c>
      <c r="BB993" s="103" t="s">
        <v>58</v>
      </c>
      <c r="BC993" s="556" t="s">
        <v>630</v>
      </c>
      <c r="BD993" s="557" t="s">
        <v>631</v>
      </c>
      <c r="BE993" s="104" t="s">
        <v>632</v>
      </c>
      <c r="BF993" s="295"/>
      <c r="BG993" s="7" t="s">
        <v>50</v>
      </c>
      <c r="BH993" s="9" t="s">
        <v>51</v>
      </c>
      <c r="BI993" s="7" t="s">
        <v>43</v>
      </c>
      <c r="BJ993" s="100" t="s">
        <v>563</v>
      </c>
      <c r="BK993" s="7" t="s">
        <v>46</v>
      </c>
      <c r="BL993" s="11" t="s">
        <v>47</v>
      </c>
      <c r="BM993" s="7" t="s">
        <v>48</v>
      </c>
      <c r="BN993" s="295" t="s">
        <v>633</v>
      </c>
      <c r="BO993" s="105" t="s">
        <v>634</v>
      </c>
      <c r="BP993" s="4" t="s">
        <v>67</v>
      </c>
      <c r="BQ993" s="102"/>
    </row>
    <row r="994" spans="53:69" ht="15.75">
      <c r="BA994" s="90" t="str">
        <f t="shared" si="0"/>
        <v>E013</v>
      </c>
      <c r="BB994" s="103" t="s">
        <v>69</v>
      </c>
      <c r="BC994" s="556"/>
      <c r="BD994" s="557"/>
      <c r="BE994" s="104" t="s">
        <v>635</v>
      </c>
      <c r="BF994" s="295"/>
      <c r="BG994" s="7" t="s">
        <v>62</v>
      </c>
      <c r="BH994" s="9" t="s">
        <v>63</v>
      </c>
      <c r="BI994" s="7" t="s">
        <v>55</v>
      </c>
      <c r="BJ994" s="100" t="s">
        <v>636</v>
      </c>
      <c r="BK994" s="7" t="s">
        <v>59</v>
      </c>
      <c r="BL994" s="7" t="s">
        <v>60</v>
      </c>
      <c r="BM994" s="7" t="s">
        <v>61</v>
      </c>
      <c r="BN994" s="295" t="s">
        <v>637</v>
      </c>
      <c r="BO994" s="106" t="s">
        <v>638</v>
      </c>
      <c r="BP994" s="4" t="s">
        <v>76</v>
      </c>
      <c r="BQ994" s="107"/>
    </row>
    <row r="995" spans="53:69" ht="30">
      <c r="BA995" s="90" t="str">
        <f t="shared" si="0"/>
        <v>E015</v>
      </c>
      <c r="BB995" s="108" t="s">
        <v>86</v>
      </c>
      <c r="BC995" s="556" t="s">
        <v>639</v>
      </c>
      <c r="BD995" s="557" t="s">
        <v>640</v>
      </c>
      <c r="BE995" s="109" t="s">
        <v>641</v>
      </c>
      <c r="BF995" s="558"/>
      <c r="BG995" s="7" t="s">
        <v>72</v>
      </c>
      <c r="BH995" s="9" t="s">
        <v>73</v>
      </c>
      <c r="BI995" s="7" t="s">
        <v>66</v>
      </c>
      <c r="BJ995" s="100" t="s">
        <v>68</v>
      </c>
      <c r="BK995" s="7" t="s">
        <v>70</v>
      </c>
      <c r="BL995" s="7" t="s">
        <v>12</v>
      </c>
      <c r="BM995" s="7" t="s">
        <v>71</v>
      </c>
      <c r="BN995" s="295" t="s">
        <v>642</v>
      </c>
      <c r="BO995" s="101" t="s">
        <v>274</v>
      </c>
      <c r="BP995" s="4" t="s">
        <v>643</v>
      </c>
      <c r="BQ995" s="107"/>
    </row>
    <row r="996" spans="53:69" ht="30">
      <c r="BA996" s="90" t="str">
        <f t="shared" si="0"/>
        <v>E021</v>
      </c>
      <c r="BB996" s="103" t="s">
        <v>94</v>
      </c>
      <c r="BC996" s="556"/>
      <c r="BD996" s="557"/>
      <c r="BE996" s="110" t="s">
        <v>644</v>
      </c>
      <c r="BF996" s="558"/>
      <c r="BG996" s="7" t="s">
        <v>15</v>
      </c>
      <c r="BH996" s="9" t="s">
        <v>81</v>
      </c>
      <c r="BI996" s="7" t="s">
        <v>75</v>
      </c>
      <c r="BJ996" s="100" t="s">
        <v>77</v>
      </c>
      <c r="BL996" s="7" t="s">
        <v>79</v>
      </c>
      <c r="BM996" s="7" t="s">
        <v>80</v>
      </c>
      <c r="BN996" s="295" t="s">
        <v>645</v>
      </c>
      <c r="BO996" s="105" t="s">
        <v>646</v>
      </c>
      <c r="BP996" s="4" t="s">
        <v>92</v>
      </c>
      <c r="BQ996" s="111"/>
    </row>
    <row r="997" spans="53:69" ht="30">
      <c r="BA997" s="90" t="str">
        <f t="shared" si="0"/>
        <v>E031</v>
      </c>
      <c r="BB997" s="1" t="s">
        <v>101</v>
      </c>
      <c r="BC997" s="556"/>
      <c r="BD997" s="557"/>
      <c r="BE997" s="110" t="s">
        <v>647</v>
      </c>
      <c r="BF997" s="558"/>
      <c r="BG997" s="8"/>
      <c r="BH997" s="9" t="s">
        <v>89</v>
      </c>
      <c r="BI997" s="7" t="s">
        <v>84</v>
      </c>
      <c r="BJ997" s="100" t="s">
        <v>85</v>
      </c>
      <c r="BL997" s="7" t="s">
        <v>87</v>
      </c>
      <c r="BM997" s="7" t="s">
        <v>88</v>
      </c>
      <c r="BN997" s="295" t="s">
        <v>648</v>
      </c>
      <c r="BO997" s="106" t="s">
        <v>5</v>
      </c>
      <c r="BP997" s="4" t="s">
        <v>234</v>
      </c>
      <c r="BQ997" s="111"/>
    </row>
    <row r="998" spans="53:69" ht="15.75">
      <c r="BA998" s="90" t="str">
        <f t="shared" si="0"/>
        <v>S034</v>
      </c>
      <c r="BB998" s="1" t="s">
        <v>649</v>
      </c>
      <c r="BC998" s="556"/>
      <c r="BD998" s="557"/>
      <c r="BE998" s="112" t="s">
        <v>650</v>
      </c>
      <c r="BF998" s="558"/>
      <c r="BG998" s="8"/>
      <c r="BH998" s="9" t="s">
        <v>97</v>
      </c>
      <c r="BI998" s="7" t="s">
        <v>91</v>
      </c>
      <c r="BJ998" s="100" t="s">
        <v>93</v>
      </c>
      <c r="BL998" s="7" t="s">
        <v>95</v>
      </c>
      <c r="BM998" s="7" t="s">
        <v>96</v>
      </c>
      <c r="BN998" s="295" t="s">
        <v>651</v>
      </c>
      <c r="BO998" s="101"/>
      <c r="BP998" s="4" t="s">
        <v>240</v>
      </c>
      <c r="BQ998" s="111"/>
    </row>
    <row r="999" spans="53:69">
      <c r="BA999" s="90" t="str">
        <f t="shared" si="0"/>
        <v>E035</v>
      </c>
      <c r="BB999" s="113" t="s">
        <v>652</v>
      </c>
      <c r="BC999" s="559" t="s">
        <v>653</v>
      </c>
      <c r="BD999" s="560" t="s">
        <v>654</v>
      </c>
      <c r="BE999" s="114" t="s">
        <v>655</v>
      </c>
      <c r="BF999" s="295"/>
      <c r="BG999" s="8"/>
      <c r="BH999" s="7" t="s">
        <v>104</v>
      </c>
      <c r="BI999" s="7" t="s">
        <v>99</v>
      </c>
      <c r="BJ999" s="100" t="s">
        <v>100</v>
      </c>
      <c r="BL999" s="7" t="s">
        <v>102</v>
      </c>
      <c r="BM999" s="7" t="s">
        <v>103</v>
      </c>
      <c r="BN999" s="295" t="s">
        <v>656</v>
      </c>
      <c r="BO999" s="106"/>
      <c r="BP999" s="4" t="s">
        <v>109</v>
      </c>
      <c r="BQ999" s="111"/>
    </row>
    <row r="1000" spans="53:69">
      <c r="BA1000" s="90" t="str">
        <f t="shared" si="0"/>
        <v>E036</v>
      </c>
      <c r="BB1000" s="115" t="s">
        <v>657</v>
      </c>
      <c r="BC1000" s="559"/>
      <c r="BD1000" s="560"/>
      <c r="BE1000" s="114" t="s">
        <v>658</v>
      </c>
      <c r="BF1000" s="295"/>
      <c r="BG1000" s="8"/>
      <c r="BH1000" s="7" t="s">
        <v>107</v>
      </c>
      <c r="BI1000" s="7" t="s">
        <v>105</v>
      </c>
      <c r="BJ1000" s="100" t="s">
        <v>659</v>
      </c>
      <c r="BL1000" s="7" t="s">
        <v>106</v>
      </c>
      <c r="BM1000" s="7" t="s">
        <v>14</v>
      </c>
      <c r="BN1000" s="295" t="s">
        <v>660</v>
      </c>
      <c r="BO1000" s="105"/>
      <c r="BP1000" s="4" t="s">
        <v>301</v>
      </c>
      <c r="BQ1000" s="111"/>
    </row>
    <row r="1001" spans="53:69" ht="15.75">
      <c r="BA1001" s="90" t="str">
        <f t="shared" si="0"/>
        <v>F037</v>
      </c>
      <c r="BB1001" s="115" t="s">
        <v>661</v>
      </c>
      <c r="BC1001" s="559"/>
      <c r="BD1001" s="560"/>
      <c r="BE1001" s="116" t="s">
        <v>662</v>
      </c>
      <c r="BF1001" s="295"/>
      <c r="BG1001" s="8"/>
      <c r="BH1001" s="7" t="s">
        <v>113</v>
      </c>
      <c r="BI1001" s="7" t="s">
        <v>108</v>
      </c>
      <c r="BJ1001" s="100" t="s">
        <v>110</v>
      </c>
      <c r="BL1001" s="7" t="s">
        <v>111</v>
      </c>
      <c r="BM1001" s="7" t="s">
        <v>112</v>
      </c>
      <c r="BN1001" s="295" t="s">
        <v>663</v>
      </c>
      <c r="BO1001" s="106"/>
      <c r="BP1001" s="4" t="s">
        <v>309</v>
      </c>
      <c r="BQ1001" s="111"/>
    </row>
    <row r="1002" spans="53:69" ht="15.75">
      <c r="BA1002" s="90" t="str">
        <f t="shared" si="0"/>
        <v>PA17</v>
      </c>
      <c r="BB1002" s="117" t="s">
        <v>275</v>
      </c>
      <c r="BC1002" s="559"/>
      <c r="BD1002" s="560"/>
      <c r="BE1002" s="112" t="s">
        <v>664</v>
      </c>
      <c r="BF1002" s="295"/>
      <c r="BG1002" s="8"/>
      <c r="BH1002" s="7" t="s">
        <v>118</v>
      </c>
      <c r="BI1002" s="7" t="s">
        <v>114</v>
      </c>
      <c r="BJ1002" s="100" t="s">
        <v>665</v>
      </c>
      <c r="BL1002" s="7" t="s">
        <v>116</v>
      </c>
      <c r="BM1002" s="7" t="s">
        <v>117</v>
      </c>
      <c r="BN1002" s="295" t="s">
        <v>666</v>
      </c>
      <c r="BO1002" s="106"/>
      <c r="BP1002" s="4" t="s">
        <v>8</v>
      </c>
      <c r="BQ1002" s="111"/>
    </row>
    <row r="1003" spans="53:69" ht="15.75">
      <c r="BA1003" s="90" t="str">
        <f t="shared" si="0"/>
        <v>P123</v>
      </c>
      <c r="BB1003" s="1" t="s">
        <v>289</v>
      </c>
      <c r="BC1003" s="559"/>
      <c r="BD1003" s="560"/>
      <c r="BE1003" s="112" t="s">
        <v>667</v>
      </c>
      <c r="BF1003" s="295"/>
      <c r="BG1003" s="8"/>
      <c r="BH1003" s="7" t="s">
        <v>123</v>
      </c>
      <c r="BI1003" s="7" t="s">
        <v>119</v>
      </c>
      <c r="BJ1003" s="100" t="s">
        <v>125</v>
      </c>
      <c r="BL1003" s="7" t="s">
        <v>121</v>
      </c>
      <c r="BM1003" s="7" t="s">
        <v>122</v>
      </c>
      <c r="BN1003" s="295" t="s">
        <v>668</v>
      </c>
      <c r="BO1003" s="106"/>
      <c r="BP1003" s="4" t="s">
        <v>130</v>
      </c>
      <c r="BQ1003" s="118"/>
    </row>
    <row r="1004" spans="53:69" ht="15.75">
      <c r="BA1004" s="90" t="str">
        <f t="shared" si="0"/>
        <v>E043</v>
      </c>
      <c r="BB1004" s="119" t="s">
        <v>669</v>
      </c>
      <c r="BC1004" s="559"/>
      <c r="BD1004" s="560"/>
      <c r="BE1004" s="112" t="s">
        <v>670</v>
      </c>
      <c r="BF1004" s="295"/>
      <c r="BG1004" s="8"/>
      <c r="BH1004" s="7" t="s">
        <v>128</v>
      </c>
      <c r="BI1004" s="7" t="s">
        <v>124</v>
      </c>
      <c r="BJ1004" s="100" t="s">
        <v>120</v>
      </c>
      <c r="BL1004" s="7" t="s">
        <v>126</v>
      </c>
      <c r="BM1004" s="7" t="s">
        <v>127</v>
      </c>
      <c r="BN1004" s="295" t="s">
        <v>671</v>
      </c>
      <c r="BO1004" s="120"/>
      <c r="BP1004" s="111"/>
      <c r="BQ1004" s="118"/>
    </row>
    <row r="1005" spans="53:69" ht="31.5">
      <c r="BA1005" s="90" t="str">
        <f t="shared" si="0"/>
        <v>E044</v>
      </c>
      <c r="BB1005" s="119" t="s">
        <v>672</v>
      </c>
      <c r="BC1005" s="559"/>
      <c r="BD1005" s="560"/>
      <c r="BE1005" s="112" t="s">
        <v>673</v>
      </c>
      <c r="BF1005" s="295"/>
      <c r="BG1005" s="8"/>
      <c r="BH1005" s="7" t="s">
        <v>135</v>
      </c>
      <c r="BI1005" s="7" t="s">
        <v>129</v>
      </c>
      <c r="BJ1005" s="100" t="s">
        <v>131</v>
      </c>
      <c r="BL1005" s="7" t="s">
        <v>133</v>
      </c>
      <c r="BM1005" s="7" t="s">
        <v>134</v>
      </c>
      <c r="BN1005" s="295" t="s">
        <v>674</v>
      </c>
      <c r="BO1005" s="101"/>
      <c r="BP1005" s="121"/>
      <c r="BQ1005" s="122"/>
    </row>
    <row r="1006" spans="53:69" ht="15.75">
      <c r="BA1006" s="90" t="str">
        <f t="shared" si="0"/>
        <v>E045</v>
      </c>
      <c r="BB1006" s="119" t="s">
        <v>675</v>
      </c>
      <c r="BC1006" s="559"/>
      <c r="BD1006" s="560"/>
      <c r="BE1006" s="112" t="s">
        <v>676</v>
      </c>
      <c r="BF1006" s="295"/>
      <c r="BG1006" s="8"/>
      <c r="BH1006" s="7" t="s">
        <v>139</v>
      </c>
      <c r="BI1006" s="7" t="s">
        <v>136</v>
      </c>
      <c r="BJ1006" s="100" t="s">
        <v>141</v>
      </c>
      <c r="BL1006" s="7" t="s">
        <v>137</v>
      </c>
      <c r="BM1006" s="7" t="s">
        <v>138</v>
      </c>
      <c r="BN1006" s="295" t="s">
        <v>677</v>
      </c>
      <c r="BO1006" s="106"/>
      <c r="BP1006" s="123"/>
      <c r="BQ1006" s="122"/>
    </row>
    <row r="1007" spans="53:69" ht="31.5">
      <c r="BA1007" s="90" t="str">
        <f t="shared" si="0"/>
        <v>PA07</v>
      </c>
      <c r="BB1007" s="1" t="s">
        <v>302</v>
      </c>
      <c r="BC1007" s="559"/>
      <c r="BD1007" s="560"/>
      <c r="BE1007" s="112" t="s">
        <v>678</v>
      </c>
      <c r="BF1007" s="295"/>
      <c r="BG1007" s="8"/>
      <c r="BH1007" s="7" t="s">
        <v>144</v>
      </c>
      <c r="BI1007" s="7" t="s">
        <v>140</v>
      </c>
      <c r="BJ1007" s="100" t="s">
        <v>409</v>
      </c>
      <c r="BL1007" s="7" t="s">
        <v>142</v>
      </c>
      <c r="BM1007" s="7" t="s">
        <v>143</v>
      </c>
      <c r="BN1007" s="295" t="s">
        <v>679</v>
      </c>
      <c r="BO1007" s="101"/>
      <c r="BP1007" s="124"/>
      <c r="BQ1007" s="122"/>
    </row>
    <row r="1008" spans="53:69" ht="15.75">
      <c r="BA1008" s="90" t="str">
        <f t="shared" si="0"/>
        <v>E061</v>
      </c>
      <c r="BB1008" s="125" t="s">
        <v>158</v>
      </c>
      <c r="BC1008" s="126" t="s">
        <v>680</v>
      </c>
      <c r="BD1008" s="127" t="s">
        <v>627</v>
      </c>
      <c r="BE1008" s="128" t="s">
        <v>681</v>
      </c>
      <c r="BF1008" s="115" t="s">
        <v>682</v>
      </c>
      <c r="BG1008" s="129"/>
      <c r="BH1008" s="10" t="s">
        <v>150</v>
      </c>
      <c r="BI1008" s="7" t="s">
        <v>145</v>
      </c>
      <c r="BJ1008" s="100" t="s">
        <v>146</v>
      </c>
      <c r="BL1008" s="7" t="s">
        <v>148</v>
      </c>
      <c r="BM1008" s="7" t="s">
        <v>149</v>
      </c>
      <c r="BN1008" s="295" t="s">
        <v>683</v>
      </c>
      <c r="BO1008" s="106"/>
      <c r="BP1008" s="102"/>
      <c r="BQ1008" s="121"/>
    </row>
    <row r="1009" spans="53:69" ht="15.75">
      <c r="BA1009" s="90" t="str">
        <f t="shared" si="0"/>
        <v>E062</v>
      </c>
      <c r="BB1009" s="125" t="s">
        <v>164</v>
      </c>
      <c r="BC1009" s="126" t="s">
        <v>560</v>
      </c>
      <c r="BD1009" s="127" t="s">
        <v>561</v>
      </c>
      <c r="BE1009" s="128" t="s">
        <v>681</v>
      </c>
      <c r="BF1009" s="115" t="s">
        <v>682</v>
      </c>
      <c r="BG1009" s="129"/>
      <c r="BH1009" s="7" t="s">
        <v>155</v>
      </c>
      <c r="BI1009" s="7" t="s">
        <v>151</v>
      </c>
      <c r="BJ1009" s="100" t="s">
        <v>152</v>
      </c>
      <c r="BL1009" s="7" t="s">
        <v>153</v>
      </c>
      <c r="BM1009" s="7" t="s">
        <v>154</v>
      </c>
      <c r="BN1009" s="295" t="s">
        <v>684</v>
      </c>
      <c r="BO1009" s="130"/>
      <c r="BP1009" s="121"/>
      <c r="BQ1009" s="121"/>
    </row>
    <row r="1010" spans="53:69" ht="15.75">
      <c r="BA1010" s="90" t="str">
        <f t="shared" si="0"/>
        <v>E063</v>
      </c>
      <c r="BB1010" s="125" t="s">
        <v>169</v>
      </c>
      <c r="BC1010" s="126" t="s">
        <v>685</v>
      </c>
      <c r="BD1010" s="127" t="s">
        <v>210</v>
      </c>
      <c r="BE1010" s="128" t="s">
        <v>681</v>
      </c>
      <c r="BF1010" s="115" t="s">
        <v>682</v>
      </c>
      <c r="BG1010" s="129"/>
      <c r="BH1010" s="7" t="s">
        <v>161</v>
      </c>
      <c r="BI1010" s="7" t="s">
        <v>156</v>
      </c>
      <c r="BJ1010" s="100" t="s">
        <v>157</v>
      </c>
      <c r="BL1010" s="7" t="s">
        <v>159</v>
      </c>
      <c r="BM1010" s="7" t="s">
        <v>160</v>
      </c>
      <c r="BN1010" s="295" t="s">
        <v>686</v>
      </c>
      <c r="BO1010" s="131"/>
      <c r="BP1010" s="124"/>
      <c r="BQ1010" s="123"/>
    </row>
    <row r="1011" spans="53:69" ht="15.75">
      <c r="BA1011" s="90" t="str">
        <f t="shared" si="0"/>
        <v>E064</v>
      </c>
      <c r="BB1011" s="125" t="s">
        <v>174</v>
      </c>
      <c r="BC1011" s="126" t="s">
        <v>687</v>
      </c>
      <c r="BD1011" s="127" t="s">
        <v>82</v>
      </c>
      <c r="BE1011" s="128" t="s">
        <v>681</v>
      </c>
      <c r="BF1011" s="115" t="s">
        <v>682</v>
      </c>
      <c r="BG1011" s="129"/>
      <c r="BH1011" s="7" t="s">
        <v>167</v>
      </c>
      <c r="BI1011" s="7" t="s">
        <v>162</v>
      </c>
      <c r="BJ1011" s="132" t="s">
        <v>163</v>
      </c>
      <c r="BL1011" s="7" t="s">
        <v>165</v>
      </c>
      <c r="BM1011" s="7" t="s">
        <v>166</v>
      </c>
      <c r="BN1011" s="295" t="s">
        <v>688</v>
      </c>
      <c r="BO1011" s="133"/>
      <c r="BP1011" s="118"/>
      <c r="BQ1011" s="123"/>
    </row>
    <row r="1012" spans="53:69" ht="30">
      <c r="BA1012" s="90" t="str">
        <f t="shared" si="0"/>
        <v>E065</v>
      </c>
      <c r="BB1012" s="125" t="s">
        <v>179</v>
      </c>
      <c r="BC1012" s="126" t="s">
        <v>689</v>
      </c>
      <c r="BD1012" s="127" t="s">
        <v>220</v>
      </c>
      <c r="BE1012" s="128" t="s">
        <v>681</v>
      </c>
      <c r="BF1012" s="115" t="s">
        <v>682</v>
      </c>
      <c r="BG1012" s="129"/>
      <c r="BH1012" s="10" t="s">
        <v>172</v>
      </c>
      <c r="BI1012" s="7" t="s">
        <v>168</v>
      </c>
      <c r="BJ1012" s="134" t="s">
        <v>690</v>
      </c>
      <c r="BL1012" s="7" t="s">
        <v>170</v>
      </c>
      <c r="BM1012" s="7" t="s">
        <v>171</v>
      </c>
      <c r="BN1012" s="295" t="s">
        <v>691</v>
      </c>
      <c r="BO1012" s="130"/>
      <c r="BP1012" s="135"/>
      <c r="BQ1012" s="121"/>
    </row>
    <row r="1013" spans="53:69" ht="15.75">
      <c r="BA1013" s="90" t="str">
        <f t="shared" si="0"/>
        <v>E066</v>
      </c>
      <c r="BB1013" s="125" t="s">
        <v>184</v>
      </c>
      <c r="BC1013" s="126" t="s">
        <v>692</v>
      </c>
      <c r="BD1013" s="127" t="s">
        <v>693</v>
      </c>
      <c r="BE1013" s="128" t="s">
        <v>681</v>
      </c>
      <c r="BF1013" s="115" t="s">
        <v>682</v>
      </c>
      <c r="BG1013" s="129"/>
      <c r="BH1013" s="7" t="s">
        <v>177</v>
      </c>
      <c r="BI1013" s="7" t="s">
        <v>173</v>
      </c>
      <c r="BL1013" s="7" t="s">
        <v>175</v>
      </c>
      <c r="BM1013" s="7" t="s">
        <v>176</v>
      </c>
      <c r="BN1013" s="295" t="s">
        <v>694</v>
      </c>
      <c r="BO1013" s="136"/>
      <c r="BP1013" s="107"/>
      <c r="BQ1013" s="121"/>
    </row>
    <row r="1014" spans="53:69" ht="15.75">
      <c r="BA1014" s="90" t="str">
        <f t="shared" si="0"/>
        <v>E067</v>
      </c>
      <c r="BB1014" s="125" t="s">
        <v>189</v>
      </c>
      <c r="BC1014" s="137" t="s">
        <v>695</v>
      </c>
      <c r="BD1014" s="127" t="s">
        <v>229</v>
      </c>
      <c r="BE1014" s="128" t="s">
        <v>681</v>
      </c>
      <c r="BF1014" s="115" t="s">
        <v>682</v>
      </c>
      <c r="BG1014" s="129"/>
      <c r="BH1014" s="7" t="s">
        <v>182</v>
      </c>
      <c r="BI1014" s="7" t="s">
        <v>178</v>
      </c>
      <c r="BL1014" s="7" t="s">
        <v>180</v>
      </c>
      <c r="BM1014" s="7" t="s">
        <v>181</v>
      </c>
      <c r="BN1014" s="295" t="s">
        <v>696</v>
      </c>
      <c r="BO1014" s="106"/>
      <c r="BP1014" s="138"/>
      <c r="BQ1014" s="123"/>
    </row>
    <row r="1015" spans="53:69" ht="15.75">
      <c r="BA1015" s="90" t="str">
        <f t="shared" si="0"/>
        <v>E071</v>
      </c>
      <c r="BB1015" s="125" t="s">
        <v>194</v>
      </c>
      <c r="BC1015" s="137" t="s">
        <v>697</v>
      </c>
      <c r="BD1015" s="127" t="s">
        <v>235</v>
      </c>
      <c r="BE1015" s="128" t="s">
        <v>681</v>
      </c>
      <c r="BF1015" s="115" t="s">
        <v>682</v>
      </c>
      <c r="BG1015" s="129"/>
      <c r="BH1015" s="7" t="s">
        <v>187</v>
      </c>
      <c r="BI1015" s="7" t="s">
        <v>183</v>
      </c>
      <c r="BL1015" s="7" t="s">
        <v>185</v>
      </c>
      <c r="BM1015" s="7" t="s">
        <v>186</v>
      </c>
      <c r="BN1015" s="295" t="s">
        <v>698</v>
      </c>
      <c r="BO1015" s="139"/>
      <c r="BP1015" s="138"/>
      <c r="BQ1015" s="123"/>
    </row>
    <row r="1016" spans="53:69" ht="15.75">
      <c r="BA1016" s="90" t="str">
        <f t="shared" si="0"/>
        <v>E072</v>
      </c>
      <c r="BB1016" s="125" t="s">
        <v>200</v>
      </c>
      <c r="BC1016" s="137" t="s">
        <v>699</v>
      </c>
      <c r="BD1016" s="127" t="s">
        <v>700</v>
      </c>
      <c r="BE1016" s="128" t="s">
        <v>681</v>
      </c>
      <c r="BF1016" s="115" t="s">
        <v>682</v>
      </c>
      <c r="BG1016" s="129"/>
      <c r="BH1016" s="7" t="s">
        <v>192</v>
      </c>
      <c r="BI1016" s="7" t="s">
        <v>188</v>
      </c>
      <c r="BL1016" s="7" t="s">
        <v>190</v>
      </c>
      <c r="BM1016" s="7" t="s">
        <v>191</v>
      </c>
      <c r="BN1016" s="295" t="s">
        <v>701</v>
      </c>
      <c r="BO1016" s="140"/>
      <c r="BP1016" s="141"/>
      <c r="BQ1016" s="121"/>
    </row>
    <row r="1017" spans="53:69" ht="15.75">
      <c r="BA1017" s="90" t="str">
        <f t="shared" si="0"/>
        <v>E073</v>
      </c>
      <c r="BB1017" s="125" t="s">
        <v>205</v>
      </c>
      <c r="BC1017" s="137" t="s">
        <v>702</v>
      </c>
      <c r="BD1017" s="127" t="s">
        <v>246</v>
      </c>
      <c r="BE1017" s="128" t="s">
        <v>681</v>
      </c>
      <c r="BF1017" s="115" t="s">
        <v>682</v>
      </c>
      <c r="BG1017" s="129"/>
      <c r="BH1017" s="7" t="s">
        <v>197</v>
      </c>
      <c r="BI1017" s="7" t="s">
        <v>193</v>
      </c>
      <c r="BL1017" s="7" t="s">
        <v>195</v>
      </c>
      <c r="BM1017" s="7" t="s">
        <v>196</v>
      </c>
      <c r="BN1017" s="295" t="s">
        <v>703</v>
      </c>
      <c r="BO1017" s="139"/>
      <c r="BP1017" s="141"/>
      <c r="BQ1017" s="121"/>
    </row>
    <row r="1018" spans="53:69" ht="15.75">
      <c r="BA1018" s="90" t="str">
        <f t="shared" si="0"/>
        <v>E082</v>
      </c>
      <c r="BB1018" s="142" t="s">
        <v>392</v>
      </c>
      <c r="BC1018" s="137" t="s">
        <v>704</v>
      </c>
      <c r="BD1018" s="127" t="s">
        <v>250</v>
      </c>
      <c r="BE1018" s="128" t="s">
        <v>681</v>
      </c>
      <c r="BF1018" s="115" t="s">
        <v>682</v>
      </c>
      <c r="BG1018" s="129"/>
      <c r="BH1018" s="7" t="s">
        <v>203</v>
      </c>
      <c r="BI1018" s="7" t="s">
        <v>198</v>
      </c>
      <c r="BL1018" s="7" t="s">
        <v>201</v>
      </c>
      <c r="BM1018" s="7" t="s">
        <v>202</v>
      </c>
      <c r="BN1018" s="295" t="s">
        <v>705</v>
      </c>
      <c r="BO1018" s="130"/>
      <c r="BP1018" s="141"/>
      <c r="BQ1018" s="124"/>
    </row>
    <row r="1019" spans="53:69" ht="15.75">
      <c r="BA1019" s="90" t="str">
        <f t="shared" si="0"/>
        <v>E083</v>
      </c>
      <c r="BB1019" s="143" t="s">
        <v>221</v>
      </c>
      <c r="BC1019" s="137" t="s">
        <v>706</v>
      </c>
      <c r="BD1019" s="127" t="s">
        <v>707</v>
      </c>
      <c r="BE1019" s="128" t="s">
        <v>681</v>
      </c>
      <c r="BF1019" s="115" t="s">
        <v>682</v>
      </c>
      <c r="BG1019" s="129"/>
      <c r="BH1019" s="7" t="s">
        <v>208</v>
      </c>
      <c r="BI1019" s="7" t="s">
        <v>204</v>
      </c>
      <c r="BL1019" s="7" t="s">
        <v>206</v>
      </c>
      <c r="BM1019" s="7" t="s">
        <v>207</v>
      </c>
      <c r="BN1019" s="295" t="s">
        <v>708</v>
      </c>
      <c r="BO1019" s="130"/>
      <c r="BP1019" s="141"/>
      <c r="BQ1019" s="124"/>
    </row>
    <row r="1020" spans="53:69" ht="30">
      <c r="BA1020" s="90" t="str">
        <f t="shared" si="0"/>
        <v>E085</v>
      </c>
      <c r="BB1020" s="143" t="s">
        <v>709</v>
      </c>
      <c r="BC1020" s="137" t="s">
        <v>710</v>
      </c>
      <c r="BD1020" s="127" t="s">
        <v>125</v>
      </c>
      <c r="BE1020" s="128" t="s">
        <v>681</v>
      </c>
      <c r="BF1020" s="115" t="s">
        <v>682</v>
      </c>
      <c r="BG1020" s="129"/>
      <c r="BH1020" s="7" t="s">
        <v>214</v>
      </c>
      <c r="BI1020" s="7" t="s">
        <v>209</v>
      </c>
      <c r="BL1020" s="7" t="s">
        <v>212</v>
      </c>
      <c r="BM1020" s="7" t="s">
        <v>213</v>
      </c>
      <c r="BN1020" s="295" t="s">
        <v>711</v>
      </c>
      <c r="BO1020" s="130"/>
      <c r="BP1020" s="141"/>
      <c r="BQ1020" s="118"/>
    </row>
    <row r="1021" spans="53:69" ht="15.75">
      <c r="BA1021" s="90" t="str">
        <f t="shared" si="0"/>
        <v>E091</v>
      </c>
      <c r="BB1021" s="143" t="s">
        <v>358</v>
      </c>
      <c r="BC1021" s="137" t="s">
        <v>712</v>
      </c>
      <c r="BD1021" s="127" t="s">
        <v>261</v>
      </c>
      <c r="BE1021" s="128" t="s">
        <v>681</v>
      </c>
      <c r="BF1021" s="115" t="s">
        <v>682</v>
      </c>
      <c r="BG1021" s="129"/>
      <c r="BH1021" s="7" t="s">
        <v>217</v>
      </c>
      <c r="BI1021" s="7" t="s">
        <v>215</v>
      </c>
      <c r="BL1021" s="7" t="s">
        <v>5</v>
      </c>
      <c r="BM1021" s="7" t="s">
        <v>216</v>
      </c>
      <c r="BN1021" s="295" t="s">
        <v>713</v>
      </c>
      <c r="BO1021" s="131"/>
      <c r="BP1021" s="141"/>
      <c r="BQ1021" s="118"/>
    </row>
    <row r="1022" spans="53:69" ht="15.75">
      <c r="BA1022" s="90" t="str">
        <f t="shared" si="0"/>
        <v>E092</v>
      </c>
      <c r="BB1022" s="143" t="s">
        <v>242</v>
      </c>
      <c r="BC1022" s="137" t="s">
        <v>714</v>
      </c>
      <c r="BD1022" s="127" t="s">
        <v>715</v>
      </c>
      <c r="BE1022" s="128" t="s">
        <v>681</v>
      </c>
      <c r="BF1022" s="115" t="s">
        <v>682</v>
      </c>
      <c r="BG1022" s="129"/>
      <c r="BH1022" s="7" t="s">
        <v>223</v>
      </c>
      <c r="BI1022" s="7" t="s">
        <v>218</v>
      </c>
      <c r="BM1022" s="7" t="s">
        <v>222</v>
      </c>
      <c r="BN1022" s="295" t="s">
        <v>716</v>
      </c>
      <c r="BO1022" s="130"/>
      <c r="BP1022" s="138"/>
      <c r="BQ1022" s="135"/>
    </row>
    <row r="1023" spans="53:69" ht="15.75">
      <c r="BA1023" s="90" t="str">
        <f t="shared" si="0"/>
        <v>E101</v>
      </c>
      <c r="BB1023" s="142" t="s">
        <v>394</v>
      </c>
      <c r="BC1023" s="137" t="s">
        <v>717</v>
      </c>
      <c r="BD1023" s="127" t="s">
        <v>269</v>
      </c>
      <c r="BE1023" s="128" t="s">
        <v>681</v>
      </c>
      <c r="BF1023" s="115" t="s">
        <v>682</v>
      </c>
      <c r="BG1023" s="129"/>
      <c r="BH1023" s="7" t="s">
        <v>227</v>
      </c>
      <c r="BI1023" s="7" t="s">
        <v>224</v>
      </c>
      <c r="BM1023" s="7" t="s">
        <v>226</v>
      </c>
      <c r="BN1023" s="295" t="s">
        <v>718</v>
      </c>
      <c r="BO1023" s="130"/>
      <c r="BP1023" s="138"/>
      <c r="BQ1023" s="135"/>
    </row>
    <row r="1024" spans="53:69" ht="15.75">
      <c r="BA1024" s="90" t="str">
        <f t="shared" si="0"/>
        <v>E102</v>
      </c>
      <c r="BB1024" s="142" t="s">
        <v>396</v>
      </c>
      <c r="BC1024" s="137" t="s">
        <v>719</v>
      </c>
      <c r="BD1024" s="127" t="s">
        <v>274</v>
      </c>
      <c r="BE1024" s="128" t="s">
        <v>681</v>
      </c>
      <c r="BF1024" s="115" t="s">
        <v>682</v>
      </c>
      <c r="BG1024" s="129"/>
      <c r="BH1024" s="7" t="s">
        <v>232</v>
      </c>
      <c r="BI1024" s="7" t="s">
        <v>228</v>
      </c>
      <c r="BM1024" s="7" t="s">
        <v>231</v>
      </c>
      <c r="BN1024" s="295" t="s">
        <v>720</v>
      </c>
      <c r="BO1024" s="106"/>
      <c r="BP1024" s="138"/>
      <c r="BQ1024" s="135"/>
    </row>
    <row r="1025" spans="53:69" ht="15.75">
      <c r="BA1025" s="90" t="str">
        <f t="shared" si="0"/>
        <v>E103</v>
      </c>
      <c r="BB1025" s="144" t="s">
        <v>257</v>
      </c>
      <c r="BC1025" s="137" t="s">
        <v>721</v>
      </c>
      <c r="BD1025" s="127" t="s">
        <v>722</v>
      </c>
      <c r="BE1025" s="128" t="s">
        <v>681</v>
      </c>
      <c r="BF1025" s="115" t="s">
        <v>682</v>
      </c>
      <c r="BG1025" s="129"/>
      <c r="BH1025" s="10" t="s">
        <v>238</v>
      </c>
      <c r="BI1025" s="7" t="s">
        <v>233</v>
      </c>
      <c r="BM1025" s="7" t="s">
        <v>237</v>
      </c>
      <c r="BN1025" s="295" t="s">
        <v>723</v>
      </c>
      <c r="BO1025" s="120"/>
      <c r="BP1025" s="138"/>
      <c r="BQ1025" s="107"/>
    </row>
    <row r="1026" spans="53:69" ht="15.75">
      <c r="BA1026" s="90" t="str">
        <f t="shared" si="0"/>
        <v>E104</v>
      </c>
      <c r="BB1026" s="261" t="s">
        <v>398</v>
      </c>
      <c r="BC1026" s="137" t="s">
        <v>724</v>
      </c>
      <c r="BD1026" s="127" t="s">
        <v>725</v>
      </c>
      <c r="BE1026" s="128" t="s">
        <v>681</v>
      </c>
      <c r="BF1026" s="115" t="s">
        <v>682</v>
      </c>
      <c r="BG1026" s="129"/>
      <c r="BH1026" s="7" t="s">
        <v>244</v>
      </c>
      <c r="BI1026" s="7" t="s">
        <v>239</v>
      </c>
      <c r="BM1026" s="7" t="s">
        <v>243</v>
      </c>
      <c r="BN1026" s="295" t="s">
        <v>723</v>
      </c>
      <c r="BO1026" s="133"/>
      <c r="BP1026" s="138"/>
      <c r="BQ1026" s="107"/>
    </row>
    <row r="1027" spans="53:69" ht="15.75">
      <c r="BA1027" s="90" t="str">
        <f t="shared" si="0"/>
        <v>E105</v>
      </c>
      <c r="BB1027" s="144" t="s">
        <v>265</v>
      </c>
      <c r="BC1027" s="137" t="s">
        <v>726</v>
      </c>
      <c r="BD1027" s="127" t="s">
        <v>727</v>
      </c>
      <c r="BE1027" s="128" t="s">
        <v>681</v>
      </c>
      <c r="BF1027" s="115" t="s">
        <v>682</v>
      </c>
      <c r="BG1027" s="129"/>
      <c r="BH1027" s="7" t="s">
        <v>248</v>
      </c>
      <c r="BI1027" s="7" t="s">
        <v>245</v>
      </c>
      <c r="BM1027" s="7" t="s">
        <v>247</v>
      </c>
      <c r="BN1027" s="295" t="s">
        <v>728</v>
      </c>
      <c r="BO1027" s="130"/>
      <c r="BP1027" s="141"/>
      <c r="BQ1027" s="123"/>
    </row>
    <row r="1028" spans="53:69" ht="30">
      <c r="BA1028" s="90" t="str">
        <f t="shared" si="0"/>
        <v>E112</v>
      </c>
      <c r="BB1028" s="145" t="s">
        <v>236</v>
      </c>
      <c r="BC1028" s="137" t="s">
        <v>729</v>
      </c>
      <c r="BD1028" s="127" t="s">
        <v>730</v>
      </c>
      <c r="BE1028" s="146" t="s">
        <v>731</v>
      </c>
      <c r="BF1028" s="295"/>
      <c r="BG1028" s="8"/>
      <c r="BH1028" s="7" t="s">
        <v>252</v>
      </c>
      <c r="BI1028" s="7" t="s">
        <v>249</v>
      </c>
      <c r="BM1028" s="7" t="s">
        <v>251</v>
      </c>
      <c r="BN1028" s="295" t="s">
        <v>732</v>
      </c>
      <c r="BO1028" s="130"/>
      <c r="BP1028" s="141"/>
      <c r="BQ1028" s="123"/>
    </row>
    <row r="1029" spans="53:69" ht="30">
      <c r="BA1029" s="90" t="str">
        <f t="shared" si="0"/>
        <v>E122</v>
      </c>
      <c r="BB1029" s="147" t="s">
        <v>286</v>
      </c>
      <c r="BC1029" s="137" t="s">
        <v>733</v>
      </c>
      <c r="BD1029" s="127" t="s">
        <v>734</v>
      </c>
      <c r="BE1029" s="148" t="s">
        <v>735</v>
      </c>
      <c r="BF1029" s="295"/>
      <c r="BG1029" s="8"/>
      <c r="BH1029" s="7" t="s">
        <v>259</v>
      </c>
      <c r="BI1029" s="7" t="s">
        <v>253</v>
      </c>
      <c r="BM1029" s="7" t="s">
        <v>258</v>
      </c>
      <c r="BN1029" s="295" t="s">
        <v>736</v>
      </c>
      <c r="BO1029" s="149"/>
      <c r="BP1029" s="141"/>
      <c r="BQ1029" s="118"/>
    </row>
    <row r="1030" spans="53:69">
      <c r="BA1030" s="90" t="str">
        <f t="shared" si="0"/>
        <v>E124</v>
      </c>
      <c r="BB1030" s="147" t="s">
        <v>737</v>
      </c>
      <c r="BC1030" s="137" t="s">
        <v>738</v>
      </c>
      <c r="BD1030" s="127" t="s">
        <v>739</v>
      </c>
      <c r="BE1030" s="146" t="s">
        <v>740</v>
      </c>
      <c r="BF1030" s="295"/>
      <c r="BG1030" s="8"/>
      <c r="BH1030" s="7" t="s">
        <v>263</v>
      </c>
      <c r="BI1030" s="7" t="s">
        <v>260</v>
      </c>
      <c r="BM1030" s="7" t="s">
        <v>262</v>
      </c>
      <c r="BN1030" s="295" t="s">
        <v>741</v>
      </c>
      <c r="BO1030" s="149"/>
      <c r="BP1030" s="141"/>
      <c r="BQ1030" s="118"/>
    </row>
    <row r="1031" spans="53:69" ht="15.75">
      <c r="BA1031" s="90" t="str">
        <f t="shared" si="0"/>
        <v>F081</v>
      </c>
      <c r="BB1031" s="150" t="s">
        <v>211</v>
      </c>
      <c r="BC1031" s="137" t="s">
        <v>742</v>
      </c>
      <c r="BD1031" s="127" t="s">
        <v>743</v>
      </c>
      <c r="BE1031" s="128" t="s">
        <v>744</v>
      </c>
      <c r="BF1031" s="295"/>
      <c r="BG1031" s="8"/>
      <c r="BH1031" s="7" t="s">
        <v>267</v>
      </c>
      <c r="BI1031" s="7" t="s">
        <v>264</v>
      </c>
      <c r="BM1031" s="7" t="s">
        <v>266</v>
      </c>
      <c r="BN1031" s="295" t="s">
        <v>745</v>
      </c>
      <c r="BO1031" s="130"/>
      <c r="BP1031" s="141"/>
      <c r="BQ1031" s="111"/>
    </row>
    <row r="1032" spans="53:69">
      <c r="BA1032" s="90" t="str">
        <f t="shared" si="0"/>
        <v>F084</v>
      </c>
      <c r="BB1032" s="150" t="s">
        <v>225</v>
      </c>
      <c r="BC1032" s="137" t="s">
        <v>746</v>
      </c>
      <c r="BD1032" s="151" t="s">
        <v>747</v>
      </c>
      <c r="BE1032" s="104" t="s">
        <v>748</v>
      </c>
      <c r="BF1032" s="295"/>
      <c r="BG1032" s="8"/>
      <c r="BH1032" s="7" t="s">
        <v>272</v>
      </c>
      <c r="BI1032" s="7" t="s">
        <v>268</v>
      </c>
      <c r="BM1032" s="7" t="s">
        <v>271</v>
      </c>
      <c r="BN1032" s="295" t="s">
        <v>749</v>
      </c>
      <c r="BO1032" s="149"/>
      <c r="BP1032" s="141"/>
      <c r="BQ1032" s="124"/>
    </row>
    <row r="1033" spans="53:69">
      <c r="BA1033" s="90" t="str">
        <f t="shared" si="0"/>
        <v>G055</v>
      </c>
      <c r="BB1033" s="3" t="s">
        <v>147</v>
      </c>
      <c r="BH1033" s="7" t="s">
        <v>277</v>
      </c>
      <c r="BI1033" s="7" t="s">
        <v>273</v>
      </c>
      <c r="BM1033" s="7" t="s">
        <v>276</v>
      </c>
      <c r="BN1033" s="295" t="s">
        <v>750</v>
      </c>
      <c r="BO1033" s="149"/>
      <c r="BP1033" s="141"/>
      <c r="BQ1033" s="124"/>
    </row>
    <row r="1034" spans="53:69" ht="30">
      <c r="BA1034" s="90" t="str">
        <f t="shared" si="0"/>
        <v>K052</v>
      </c>
      <c r="BB1034" s="2" t="s">
        <v>132</v>
      </c>
      <c r="BH1034" s="7" t="s">
        <v>281</v>
      </c>
      <c r="BI1034" s="7" t="s">
        <v>278</v>
      </c>
      <c r="BM1034" s="7" t="s">
        <v>280</v>
      </c>
      <c r="BN1034" s="295" t="s">
        <v>751</v>
      </c>
      <c r="BO1034" s="152"/>
      <c r="BP1034" s="141"/>
      <c r="BQ1034" s="102"/>
    </row>
    <row r="1035" spans="53:69">
      <c r="BA1035" s="90" t="s">
        <v>752</v>
      </c>
      <c r="BB1035" s="2" t="s">
        <v>753</v>
      </c>
      <c r="BH1035" s="7" t="s">
        <v>284</v>
      </c>
      <c r="BI1035" s="7" t="s">
        <v>5</v>
      </c>
      <c r="BM1035" s="7" t="s">
        <v>283</v>
      </c>
      <c r="BN1035" s="295" t="s">
        <v>751</v>
      </c>
      <c r="BO1035" s="149"/>
      <c r="BP1035" s="141"/>
      <c r="BQ1035" s="102"/>
    </row>
    <row r="1036" spans="53:69">
      <c r="BA1036" s="90" t="str">
        <f t="shared" ref="BA1036:BA1061" si="1">MID(BB1036,1,4)</f>
        <v>N014</v>
      </c>
      <c r="BB1036" s="153" t="s">
        <v>78</v>
      </c>
      <c r="BH1036" s="7" t="s">
        <v>288</v>
      </c>
      <c r="BM1036" s="7" t="s">
        <v>287</v>
      </c>
      <c r="BN1036" s="295" t="s">
        <v>754</v>
      </c>
      <c r="BO1036" s="131"/>
      <c r="BP1036" s="154"/>
      <c r="BQ1036" s="107"/>
    </row>
    <row r="1037" spans="53:69">
      <c r="BA1037" s="90" t="str">
        <f t="shared" si="1"/>
        <v>O121</v>
      </c>
      <c r="BB1037" s="147" t="s">
        <v>282</v>
      </c>
      <c r="BH1037" s="7" t="s">
        <v>291</v>
      </c>
      <c r="BM1037" s="7" t="s">
        <v>290</v>
      </c>
      <c r="BN1037" s="295" t="s">
        <v>755</v>
      </c>
      <c r="BO1037" s="101"/>
      <c r="BP1037" s="154"/>
      <c r="BQ1037" s="107"/>
    </row>
    <row r="1038" spans="53:69">
      <c r="BA1038" s="90" t="str">
        <f t="shared" si="1"/>
        <v>P106</v>
      </c>
      <c r="BB1038" s="155" t="s">
        <v>270</v>
      </c>
      <c r="BH1038" s="7" t="s">
        <v>293</v>
      </c>
      <c r="BM1038" s="7" t="s">
        <v>292</v>
      </c>
      <c r="BN1038" s="295" t="s">
        <v>756</v>
      </c>
      <c r="BO1038" s="101"/>
      <c r="BP1038" s="156"/>
      <c r="BQ1038" s="14"/>
    </row>
    <row r="1039" spans="53:69">
      <c r="BA1039" s="90" t="str">
        <f t="shared" si="1"/>
        <v>P111</v>
      </c>
      <c r="BB1039" s="147" t="s">
        <v>230</v>
      </c>
      <c r="BH1039" s="7" t="s">
        <v>295</v>
      </c>
      <c r="BM1039" s="7" t="s">
        <v>294</v>
      </c>
      <c r="BN1039" s="295" t="s">
        <v>757</v>
      </c>
      <c r="BO1039" s="130"/>
      <c r="BP1039" s="141"/>
      <c r="BQ1039" s="123"/>
    </row>
    <row r="1040" spans="53:69">
      <c r="BA1040" s="90" t="str">
        <f t="shared" si="1"/>
        <v>P123</v>
      </c>
      <c r="BB1040" s="12" t="s">
        <v>289</v>
      </c>
      <c r="BH1040" s="7" t="s">
        <v>297</v>
      </c>
      <c r="BM1040" s="7" t="s">
        <v>296</v>
      </c>
      <c r="BN1040" s="295" t="s">
        <v>758</v>
      </c>
      <c r="BO1040" s="101"/>
      <c r="BP1040" s="138"/>
      <c r="BQ1040" s="123"/>
    </row>
    <row r="1041" spans="53:69">
      <c r="BA1041" s="90" t="str">
        <f t="shared" si="1"/>
        <v>PA01</v>
      </c>
      <c r="BB1041" s="147" t="s">
        <v>380</v>
      </c>
      <c r="BH1041" s="7" t="s">
        <v>300</v>
      </c>
      <c r="BM1041" s="7" t="s">
        <v>299</v>
      </c>
      <c r="BN1041" s="295" t="s">
        <v>759</v>
      </c>
      <c r="BO1041" s="101"/>
      <c r="BP1041" s="138"/>
      <c r="BQ1041" s="123"/>
    </row>
    <row r="1042" spans="53:69">
      <c r="BA1042" s="90" t="str">
        <f t="shared" si="1"/>
        <v>PA02</v>
      </c>
      <c r="BB1042" s="153" t="s">
        <v>7</v>
      </c>
      <c r="BH1042" s="7" t="s">
        <v>305</v>
      </c>
      <c r="BM1042" s="7" t="s">
        <v>304</v>
      </c>
      <c r="BN1042" s="295" t="s">
        <v>760</v>
      </c>
      <c r="BO1042" s="157"/>
      <c r="BP1042" s="138"/>
      <c r="BQ1042" s="123"/>
    </row>
    <row r="1043" spans="53:69">
      <c r="BA1043" s="90" t="str">
        <f t="shared" si="1"/>
        <v>PA03</v>
      </c>
      <c r="BB1043" s="12" t="s">
        <v>298</v>
      </c>
      <c r="BH1043" s="7" t="s">
        <v>308</v>
      </c>
      <c r="BM1043" s="7" t="s">
        <v>307</v>
      </c>
      <c r="BN1043" s="295" t="s">
        <v>761</v>
      </c>
      <c r="BO1043" s="101"/>
      <c r="BP1043" s="138"/>
      <c r="BQ1043" s="123"/>
    </row>
    <row r="1044" spans="53:69">
      <c r="BA1044" s="90" t="str">
        <f t="shared" si="1"/>
        <v>PA04</v>
      </c>
      <c r="BB1044" s="150" t="s">
        <v>303</v>
      </c>
      <c r="BH1044" s="7" t="s">
        <v>312</v>
      </c>
      <c r="BM1044" s="7" t="s">
        <v>311</v>
      </c>
      <c r="BN1044" s="295" t="s">
        <v>762</v>
      </c>
      <c r="BO1044" s="158"/>
      <c r="BP1044" s="141"/>
      <c r="BQ1044" s="121"/>
    </row>
    <row r="1045" spans="53:69">
      <c r="BA1045" s="90" t="str">
        <f t="shared" si="1"/>
        <v>PA05</v>
      </c>
      <c r="BB1045" s="150" t="s">
        <v>306</v>
      </c>
      <c r="BH1045" s="7" t="s">
        <v>314</v>
      </c>
      <c r="BM1045" s="7" t="s">
        <v>313</v>
      </c>
      <c r="BN1045" s="295" t="s">
        <v>763</v>
      </c>
      <c r="BO1045" s="131"/>
      <c r="BP1045" s="141"/>
      <c r="BQ1045" s="123"/>
    </row>
    <row r="1046" spans="53:69">
      <c r="BA1046" s="90" t="str">
        <f t="shared" si="1"/>
        <v>PA06</v>
      </c>
      <c r="BB1046" s="150" t="s">
        <v>310</v>
      </c>
      <c r="BH1046" s="7" t="s">
        <v>317</v>
      </c>
      <c r="BM1046" s="7" t="s">
        <v>316</v>
      </c>
      <c r="BN1046" s="295" t="s">
        <v>764</v>
      </c>
      <c r="BO1046" s="106"/>
      <c r="BP1046" s="141"/>
      <c r="BQ1046" s="124"/>
    </row>
    <row r="1047" spans="53:69">
      <c r="BA1047" s="90" t="str">
        <f t="shared" si="1"/>
        <v>PA07</v>
      </c>
      <c r="BB1047" s="2" t="s">
        <v>302</v>
      </c>
      <c r="BH1047" s="7" t="s">
        <v>319</v>
      </c>
      <c r="BM1047" s="7" t="s">
        <v>318</v>
      </c>
      <c r="BN1047" s="295" t="s">
        <v>765</v>
      </c>
      <c r="BO1047" s="106"/>
      <c r="BP1047" s="141"/>
      <c r="BQ1047" s="124"/>
    </row>
    <row r="1048" spans="53:69">
      <c r="BA1048" s="90" t="str">
        <f t="shared" si="1"/>
        <v>PA08</v>
      </c>
      <c r="BB1048" s="2" t="s">
        <v>315</v>
      </c>
      <c r="BH1048" s="7" t="s">
        <v>322</v>
      </c>
      <c r="BM1048" s="7" t="s">
        <v>321</v>
      </c>
      <c r="BN1048" s="295" t="s">
        <v>766</v>
      </c>
      <c r="BO1048" s="106"/>
      <c r="BP1048" s="141"/>
      <c r="BQ1048" s="121"/>
    </row>
    <row r="1049" spans="53:69">
      <c r="BA1049" s="90" t="str">
        <f t="shared" si="1"/>
        <v>MA10</v>
      </c>
      <c r="BB1049" s="12" t="s">
        <v>320</v>
      </c>
      <c r="BH1049" s="7" t="s">
        <v>325</v>
      </c>
      <c r="BM1049" s="7" t="s">
        <v>324</v>
      </c>
      <c r="BN1049" s="295" t="s">
        <v>767</v>
      </c>
      <c r="BO1049" s="101"/>
      <c r="BP1049" s="141"/>
      <c r="BQ1049" s="121"/>
    </row>
    <row r="1050" spans="53:69">
      <c r="BA1050" s="90" t="str">
        <f t="shared" si="1"/>
        <v>OA11</v>
      </c>
      <c r="BB1050" s="147" t="s">
        <v>323</v>
      </c>
      <c r="BN1050" s="295" t="s">
        <v>768</v>
      </c>
      <c r="BO1050" s="106"/>
      <c r="BP1050" s="141"/>
      <c r="BQ1050" s="121"/>
    </row>
    <row r="1051" spans="53:69">
      <c r="BA1051" s="90" t="str">
        <f t="shared" si="1"/>
        <v>PA09</v>
      </c>
      <c r="BB1051" s="153" t="s">
        <v>255</v>
      </c>
      <c r="BH1051" s="7" t="s">
        <v>327</v>
      </c>
      <c r="BM1051" s="7" t="s">
        <v>326</v>
      </c>
      <c r="BN1051" s="295" t="s">
        <v>769</v>
      </c>
      <c r="BO1051" s="152"/>
      <c r="BP1051" s="141"/>
      <c r="BQ1051" s="123"/>
    </row>
    <row r="1052" spans="53:69">
      <c r="BA1052" s="90" t="str">
        <f t="shared" si="1"/>
        <v>PA14</v>
      </c>
      <c r="BB1052" s="147" t="s">
        <v>241</v>
      </c>
      <c r="BH1052" s="7" t="s">
        <v>330</v>
      </c>
      <c r="BM1052" s="7" t="s">
        <v>329</v>
      </c>
      <c r="BN1052" s="295" t="s">
        <v>770</v>
      </c>
      <c r="BO1052" s="152"/>
      <c r="BP1052" s="141"/>
      <c r="BQ1052" s="121"/>
    </row>
    <row r="1053" spans="53:69">
      <c r="BA1053" s="90" t="str">
        <f t="shared" si="1"/>
        <v>PA15</v>
      </c>
      <c r="BB1053" s="12" t="s">
        <v>328</v>
      </c>
      <c r="BH1053" s="7" t="s">
        <v>333</v>
      </c>
      <c r="BM1053" s="7" t="s">
        <v>332</v>
      </c>
      <c r="BN1053" s="295" t="s">
        <v>771</v>
      </c>
      <c r="BO1053" s="152"/>
      <c r="BP1053" s="141"/>
      <c r="BQ1053" s="121"/>
    </row>
    <row r="1054" spans="53:69">
      <c r="BA1054" s="90" t="str">
        <f t="shared" si="1"/>
        <v>PA16</v>
      </c>
      <c r="BB1054" s="150" t="s">
        <v>331</v>
      </c>
      <c r="BH1054" s="7" t="s">
        <v>335</v>
      </c>
      <c r="BM1054" s="7" t="s">
        <v>334</v>
      </c>
      <c r="BN1054" s="295" t="s">
        <v>772</v>
      </c>
      <c r="BO1054" s="131"/>
      <c r="BP1054" s="141"/>
      <c r="BQ1054" s="121"/>
    </row>
    <row r="1055" spans="53:69">
      <c r="BA1055" s="90" t="str">
        <f t="shared" si="1"/>
        <v>PA17</v>
      </c>
      <c r="BB1055" s="2" t="s">
        <v>275</v>
      </c>
      <c r="BH1055" s="7" t="s">
        <v>339</v>
      </c>
      <c r="BM1055" s="7" t="s">
        <v>338</v>
      </c>
      <c r="BN1055" s="295" t="s">
        <v>773</v>
      </c>
      <c r="BO1055" s="152"/>
      <c r="BP1055" s="141"/>
      <c r="BQ1055" s="121"/>
    </row>
    <row r="1056" spans="53:69">
      <c r="BA1056" s="90" t="str">
        <f t="shared" si="1"/>
        <v>PA18</v>
      </c>
      <c r="BB1056" s="150" t="s">
        <v>337</v>
      </c>
      <c r="BH1056" s="7" t="s">
        <v>17</v>
      </c>
      <c r="BM1056" s="7" t="s">
        <v>340</v>
      </c>
      <c r="BN1056" s="295" t="s">
        <v>774</v>
      </c>
      <c r="BO1056" s="152"/>
      <c r="BP1056" s="141"/>
      <c r="BQ1056" s="122"/>
    </row>
    <row r="1057" spans="53:69">
      <c r="BA1057" s="90" t="str">
        <f t="shared" si="1"/>
        <v>PA19</v>
      </c>
      <c r="BB1057" s="2" t="s">
        <v>336</v>
      </c>
      <c r="BH1057" s="7" t="s">
        <v>343</v>
      </c>
      <c r="BM1057" s="7" t="s">
        <v>342</v>
      </c>
      <c r="BN1057" s="295" t="s">
        <v>775</v>
      </c>
      <c r="BO1057" s="152"/>
      <c r="BP1057" s="141"/>
      <c r="BQ1057" s="122"/>
    </row>
    <row r="1058" spans="53:69">
      <c r="BA1058" s="90" t="str">
        <f t="shared" si="1"/>
        <v>PA21</v>
      </c>
      <c r="BB1058" s="155" t="s">
        <v>341</v>
      </c>
      <c r="BH1058" s="7" t="s">
        <v>346</v>
      </c>
      <c r="BM1058" s="7" t="s">
        <v>345</v>
      </c>
      <c r="BN1058" s="295" t="s">
        <v>776</v>
      </c>
      <c r="BO1058" s="149"/>
      <c r="BP1058" s="141"/>
      <c r="BQ1058" s="123"/>
    </row>
    <row r="1059" spans="53:69">
      <c r="BA1059" s="90" t="str">
        <f t="shared" si="1"/>
        <v>PA22</v>
      </c>
      <c r="BB1059" s="150" t="s">
        <v>344</v>
      </c>
      <c r="BH1059" s="7" t="s">
        <v>349</v>
      </c>
      <c r="BM1059" s="7" t="s">
        <v>348</v>
      </c>
      <c r="BN1059" s="295" t="s">
        <v>777</v>
      </c>
      <c r="BO1059" s="149"/>
      <c r="BP1059" s="141"/>
      <c r="BQ1059" s="122"/>
    </row>
    <row r="1060" spans="53:69">
      <c r="BA1060" s="90" t="str">
        <f t="shared" si="1"/>
        <v>PA23</v>
      </c>
      <c r="BB1060" s="155" t="s">
        <v>347</v>
      </c>
      <c r="BC1060" s="159" t="s">
        <v>624</v>
      </c>
      <c r="BD1060" s="99" t="s">
        <v>625</v>
      </c>
      <c r="BH1060" s="7" t="s">
        <v>351</v>
      </c>
      <c r="BM1060" s="7" t="s">
        <v>350</v>
      </c>
      <c r="BN1060" s="295" t="s">
        <v>778</v>
      </c>
      <c r="BO1060" s="152"/>
      <c r="BP1060" s="141"/>
      <c r="BQ1060" s="122"/>
    </row>
    <row r="1061" spans="53:69">
      <c r="BA1061" s="90" t="str">
        <f t="shared" si="1"/>
        <v>PA25</v>
      </c>
      <c r="BB1061" s="295" t="s">
        <v>779</v>
      </c>
      <c r="BC1061" s="293" t="s">
        <v>630</v>
      </c>
      <c r="BD1061" s="294" t="s">
        <v>780</v>
      </c>
      <c r="BH1061" s="7" t="s">
        <v>353</v>
      </c>
      <c r="BM1061" s="7" t="s">
        <v>352</v>
      </c>
      <c r="BN1061" s="295" t="s">
        <v>781</v>
      </c>
      <c r="BO1061" s="152"/>
      <c r="BP1061" s="141"/>
      <c r="BQ1061" s="122"/>
    </row>
    <row r="1062" spans="53:69">
      <c r="BC1062" s="293" t="s">
        <v>639</v>
      </c>
      <c r="BD1062" s="294" t="s">
        <v>782</v>
      </c>
      <c r="BM1062" s="7" t="s">
        <v>354</v>
      </c>
      <c r="BN1062" s="295" t="s">
        <v>783</v>
      </c>
      <c r="BO1062" s="131"/>
      <c r="BP1062" s="141"/>
      <c r="BQ1062" s="122"/>
    </row>
    <row r="1063" spans="53:69">
      <c r="BC1063" s="293" t="s">
        <v>653</v>
      </c>
      <c r="BD1063" s="296" t="s">
        <v>784</v>
      </c>
      <c r="BN1063" s="295" t="s">
        <v>785</v>
      </c>
      <c r="BO1063" s="152"/>
      <c r="BP1063" s="141"/>
      <c r="BQ1063" s="102"/>
    </row>
    <row r="1064" spans="53:69">
      <c r="BC1064" s="293" t="s">
        <v>680</v>
      </c>
      <c r="BD1064" s="127" t="s">
        <v>199</v>
      </c>
      <c r="BM1064" s="7" t="s">
        <v>355</v>
      </c>
      <c r="BN1064" s="295" t="s">
        <v>786</v>
      </c>
      <c r="BO1064" s="106"/>
      <c r="BP1064" s="141"/>
      <c r="BQ1064" s="102"/>
    </row>
    <row r="1065" spans="53:69">
      <c r="BC1065" s="293" t="s">
        <v>560</v>
      </c>
      <c r="BD1065" s="127" t="s">
        <v>561</v>
      </c>
      <c r="BM1065" s="7" t="s">
        <v>356</v>
      </c>
      <c r="BN1065" s="295" t="s">
        <v>787</v>
      </c>
      <c r="BO1065" s="152"/>
      <c r="BP1065" s="141"/>
      <c r="BQ1065" s="123"/>
    </row>
    <row r="1066" spans="53:69">
      <c r="BC1066" s="293" t="s">
        <v>685</v>
      </c>
      <c r="BD1066" s="127" t="s">
        <v>210</v>
      </c>
      <c r="BM1066" s="7" t="s">
        <v>357</v>
      </c>
      <c r="BN1066" s="295" t="s">
        <v>788</v>
      </c>
      <c r="BO1066" s="131"/>
      <c r="BP1066" s="141"/>
      <c r="BQ1066" s="123"/>
    </row>
    <row r="1067" spans="53:69">
      <c r="BC1067" s="293" t="s">
        <v>687</v>
      </c>
      <c r="BD1067" s="127" t="s">
        <v>82</v>
      </c>
      <c r="BM1067" s="7" t="s">
        <v>359</v>
      </c>
      <c r="BN1067" s="295" t="s">
        <v>789</v>
      </c>
      <c r="BO1067" s="106"/>
      <c r="BP1067" s="141"/>
      <c r="BQ1067" s="123"/>
    </row>
    <row r="1068" spans="53:69">
      <c r="BC1068" s="293" t="s">
        <v>689</v>
      </c>
      <c r="BD1068" s="127" t="s">
        <v>220</v>
      </c>
      <c r="BM1068" s="7" t="s">
        <v>360</v>
      </c>
      <c r="BN1068" s="295" t="s">
        <v>790</v>
      </c>
      <c r="BO1068" s="106"/>
      <c r="BP1068" s="141"/>
      <c r="BQ1068" s="123"/>
    </row>
    <row r="1069" spans="53:69">
      <c r="BC1069" s="293" t="s">
        <v>692</v>
      </c>
      <c r="BD1069" s="127" t="s">
        <v>219</v>
      </c>
      <c r="BM1069" s="7" t="s">
        <v>361</v>
      </c>
      <c r="BN1069" s="295" t="s">
        <v>791</v>
      </c>
      <c r="BO1069" s="139"/>
      <c r="BP1069" s="141"/>
      <c r="BQ1069" s="102"/>
    </row>
    <row r="1070" spans="53:69">
      <c r="BC1070" s="163" t="s">
        <v>695</v>
      </c>
      <c r="BD1070" s="127" t="s">
        <v>229</v>
      </c>
      <c r="BM1070" s="7" t="s">
        <v>362</v>
      </c>
      <c r="BN1070" s="295" t="s">
        <v>792</v>
      </c>
      <c r="BO1070" s="106"/>
      <c r="BP1070" s="141"/>
      <c r="BQ1070" s="121"/>
    </row>
    <row r="1071" spans="53:69">
      <c r="BC1071" s="163" t="s">
        <v>697</v>
      </c>
      <c r="BD1071" s="127" t="s">
        <v>235</v>
      </c>
      <c r="BM1071" s="7" t="s">
        <v>363</v>
      </c>
      <c r="BN1071" s="295" t="s">
        <v>793</v>
      </c>
      <c r="BO1071" s="106"/>
      <c r="BP1071" s="141"/>
      <c r="BQ1071" s="121"/>
    </row>
    <row r="1072" spans="53:69">
      <c r="BC1072" s="163" t="s">
        <v>699</v>
      </c>
      <c r="BD1072" s="127" t="s">
        <v>794</v>
      </c>
      <c r="BM1072" s="7" t="s">
        <v>364</v>
      </c>
      <c r="BN1072" s="295" t="s">
        <v>795</v>
      </c>
      <c r="BO1072" s="106"/>
      <c r="BP1072" s="141"/>
      <c r="BQ1072" s="121"/>
    </row>
    <row r="1073" spans="55:69">
      <c r="BC1073" s="163" t="s">
        <v>702</v>
      </c>
      <c r="BD1073" s="127" t="s">
        <v>246</v>
      </c>
      <c r="BM1073" s="7" t="s">
        <v>365</v>
      </c>
      <c r="BN1073" s="295" t="s">
        <v>795</v>
      </c>
      <c r="BO1073" s="106"/>
      <c r="BP1073" s="141"/>
      <c r="BQ1073" s="102"/>
    </row>
    <row r="1074" spans="55:69">
      <c r="BC1074" s="163" t="s">
        <v>704</v>
      </c>
      <c r="BD1074" s="127" t="s">
        <v>250</v>
      </c>
      <c r="BM1074" s="7" t="s">
        <v>367</v>
      </c>
      <c r="BN1074" s="295" t="s">
        <v>796</v>
      </c>
      <c r="BO1074" s="106"/>
      <c r="BP1074" s="141"/>
      <c r="BQ1074" s="121"/>
    </row>
    <row r="1075" spans="55:69">
      <c r="BC1075" s="163" t="s">
        <v>706</v>
      </c>
      <c r="BD1075" s="127" t="s">
        <v>797</v>
      </c>
      <c r="BM1075" s="7" t="s">
        <v>368</v>
      </c>
      <c r="BN1075" s="295" t="s">
        <v>798</v>
      </c>
      <c r="BO1075" s="106"/>
      <c r="BP1075" s="141"/>
      <c r="BQ1075" s="102"/>
    </row>
    <row r="1076" spans="55:69">
      <c r="BC1076" s="163" t="s">
        <v>710</v>
      </c>
      <c r="BD1076" s="127" t="s">
        <v>256</v>
      </c>
      <c r="BM1076" s="7" t="s">
        <v>369</v>
      </c>
      <c r="BN1076" s="295" t="s">
        <v>799</v>
      </c>
      <c r="BO1076" s="106"/>
      <c r="BP1076" s="141"/>
      <c r="BQ1076" s="102"/>
    </row>
    <row r="1077" spans="55:69">
      <c r="BC1077" s="163" t="s">
        <v>712</v>
      </c>
      <c r="BD1077" s="127" t="s">
        <v>261</v>
      </c>
      <c r="BM1077" s="7" t="s">
        <v>370</v>
      </c>
      <c r="BN1077" s="295" t="s">
        <v>800</v>
      </c>
      <c r="BO1077" s="106"/>
      <c r="BP1077" s="141"/>
      <c r="BQ1077" s="102"/>
    </row>
    <row r="1078" spans="55:69">
      <c r="BC1078" s="137" t="s">
        <v>714</v>
      </c>
      <c r="BD1078" s="127" t="s">
        <v>254</v>
      </c>
      <c r="BM1078" s="7" t="s">
        <v>371</v>
      </c>
      <c r="BN1078" s="295" t="s">
        <v>801</v>
      </c>
      <c r="BO1078" s="131"/>
      <c r="BP1078" s="141"/>
      <c r="BQ1078" s="102"/>
    </row>
    <row r="1079" spans="55:69">
      <c r="BC1079" s="137" t="s">
        <v>717</v>
      </c>
      <c r="BD1079" s="127" t="s">
        <v>269</v>
      </c>
      <c r="BM1079" s="7" t="s">
        <v>372</v>
      </c>
      <c r="BN1079" s="295" t="s">
        <v>802</v>
      </c>
      <c r="BO1079" s="131"/>
      <c r="BP1079" s="154"/>
      <c r="BQ1079" s="123"/>
    </row>
    <row r="1080" spans="55:69">
      <c r="BC1080" s="137" t="s">
        <v>719</v>
      </c>
      <c r="BD1080" s="127" t="s">
        <v>274</v>
      </c>
      <c r="BM1080" s="7" t="s">
        <v>373</v>
      </c>
      <c r="BN1080" s="295" t="s">
        <v>803</v>
      </c>
      <c r="BO1080" s="131"/>
      <c r="BP1080" s="141"/>
      <c r="BQ1080" s="123"/>
    </row>
    <row r="1081" spans="55:69">
      <c r="BC1081" s="137" t="s">
        <v>721</v>
      </c>
      <c r="BD1081" s="127" t="s">
        <v>279</v>
      </c>
      <c r="BM1081" s="7" t="s">
        <v>374</v>
      </c>
      <c r="BN1081" s="295" t="s">
        <v>804</v>
      </c>
      <c r="BO1081" s="152"/>
      <c r="BP1081" s="154"/>
      <c r="BQ1081" s="123"/>
    </row>
    <row r="1082" spans="55:69">
      <c r="BC1082" s="137" t="s">
        <v>724</v>
      </c>
      <c r="BD1082" s="127" t="s">
        <v>805</v>
      </c>
      <c r="BM1082" s="7" t="s">
        <v>375</v>
      </c>
      <c r="BN1082" s="295" t="s">
        <v>806</v>
      </c>
      <c r="BO1082" s="152"/>
      <c r="BP1082" s="138"/>
      <c r="BQ1082" s="102"/>
    </row>
    <row r="1083" spans="55:69">
      <c r="BC1083" s="137" t="s">
        <v>726</v>
      </c>
      <c r="BD1083" s="127" t="s">
        <v>285</v>
      </c>
      <c r="BM1083" s="7" t="s">
        <v>376</v>
      </c>
      <c r="BN1083" s="295" t="s">
        <v>807</v>
      </c>
      <c r="BO1083" s="130"/>
      <c r="BP1083" s="138"/>
      <c r="BQ1083" s="124"/>
    </row>
    <row r="1084" spans="55:69">
      <c r="BC1084" s="137" t="s">
        <v>729</v>
      </c>
      <c r="BD1084" s="127" t="s">
        <v>808</v>
      </c>
      <c r="BE1084" s="164" t="s">
        <v>57</v>
      </c>
      <c r="BM1084" s="7" t="s">
        <v>377</v>
      </c>
      <c r="BN1084" s="295" t="s">
        <v>809</v>
      </c>
      <c r="BO1084" s="152"/>
      <c r="BP1084" s="138"/>
      <c r="BQ1084" s="124"/>
    </row>
    <row r="1085" spans="55:69">
      <c r="BC1085" s="137" t="s">
        <v>733</v>
      </c>
      <c r="BD1085" s="127" t="s">
        <v>810</v>
      </c>
      <c r="BE1085" s="164" t="s">
        <v>110</v>
      </c>
      <c r="BM1085" s="7" t="s">
        <v>378</v>
      </c>
      <c r="BN1085" s="295" t="s">
        <v>811</v>
      </c>
      <c r="BO1085" s="149"/>
      <c r="BP1085" s="8"/>
    </row>
    <row r="1086" spans="55:69">
      <c r="BC1086" s="137" t="s">
        <v>738</v>
      </c>
      <c r="BD1086" s="127" t="s">
        <v>812</v>
      </c>
      <c r="BE1086" s="164" t="s">
        <v>57</v>
      </c>
      <c r="BM1086" s="7" t="s">
        <v>379</v>
      </c>
      <c r="BN1086" s="295" t="s">
        <v>813</v>
      </c>
      <c r="BO1086" s="152"/>
      <c r="BP1086" s="8"/>
    </row>
    <row r="1087" spans="55:69">
      <c r="BC1087" s="137" t="s">
        <v>742</v>
      </c>
      <c r="BD1087" s="127" t="s">
        <v>814</v>
      </c>
      <c r="BE1087" s="164" t="s">
        <v>57</v>
      </c>
      <c r="BM1087" s="7" t="s">
        <v>381</v>
      </c>
      <c r="BN1087" s="295" t="s">
        <v>815</v>
      </c>
      <c r="BO1087" s="152"/>
      <c r="BP1087" s="8"/>
    </row>
    <row r="1088" spans="55:69">
      <c r="BC1088" s="137" t="s">
        <v>746</v>
      </c>
      <c r="BD1088" s="151" t="s">
        <v>816</v>
      </c>
      <c r="BE1088" s="151" t="s">
        <v>747</v>
      </c>
      <c r="BM1088" s="7" t="s">
        <v>382</v>
      </c>
      <c r="BN1088" s="295" t="s">
        <v>817</v>
      </c>
      <c r="BO1088" s="130"/>
      <c r="BP1088" s="8"/>
    </row>
    <row r="1089" spans="55:68" ht="15.75" thickBot="1">
      <c r="BM1089" s="7" t="s">
        <v>383</v>
      </c>
      <c r="BN1089" s="295" t="s">
        <v>818</v>
      </c>
      <c r="BO1089" s="152"/>
      <c r="BP1089" s="8"/>
    </row>
    <row r="1090" spans="55:68">
      <c r="BC1090" s="554" t="s">
        <v>625</v>
      </c>
      <c r="BD1090" s="555"/>
      <c r="BE1090" s="98" t="s">
        <v>819</v>
      </c>
      <c r="BM1090" s="7" t="s">
        <v>384</v>
      </c>
      <c r="BN1090" s="295" t="s">
        <v>820</v>
      </c>
      <c r="BO1090" s="152"/>
      <c r="BP1090" s="8"/>
    </row>
    <row r="1091" spans="55:68">
      <c r="BC1091" s="293" t="s">
        <v>821</v>
      </c>
      <c r="BD1091" s="294" t="s">
        <v>822</v>
      </c>
      <c r="BE1091" s="104" t="s">
        <v>632</v>
      </c>
      <c r="BM1091" s="7" t="s">
        <v>385</v>
      </c>
      <c r="BN1091" s="295" t="s">
        <v>823</v>
      </c>
      <c r="BO1091" s="130"/>
      <c r="BP1091" s="8"/>
    </row>
    <row r="1092" spans="55:68">
      <c r="BC1092" s="293" t="s">
        <v>821</v>
      </c>
      <c r="BD1092" s="294" t="s">
        <v>822</v>
      </c>
      <c r="BE1092" s="104" t="s">
        <v>635</v>
      </c>
      <c r="BM1092" s="7" t="s">
        <v>386</v>
      </c>
      <c r="BN1092" s="295" t="s">
        <v>824</v>
      </c>
      <c r="BO1092" s="130"/>
      <c r="BP1092" s="8"/>
    </row>
    <row r="1093" spans="55:68">
      <c r="BC1093" s="293" t="s">
        <v>825</v>
      </c>
      <c r="BD1093" s="294" t="s">
        <v>640</v>
      </c>
      <c r="BE1093" s="109" t="s">
        <v>641</v>
      </c>
      <c r="BM1093" s="7" t="s">
        <v>387</v>
      </c>
      <c r="BN1093" s="295" t="s">
        <v>826</v>
      </c>
      <c r="BO1093" s="101"/>
      <c r="BP1093" s="8"/>
    </row>
    <row r="1094" spans="55:68" ht="15.75">
      <c r="BC1094" s="293" t="s">
        <v>825</v>
      </c>
      <c r="BD1094" s="294" t="s">
        <v>640</v>
      </c>
      <c r="BE1094" s="110" t="s">
        <v>644</v>
      </c>
      <c r="BM1094" s="7" t="s">
        <v>388</v>
      </c>
      <c r="BN1094" s="295" t="s">
        <v>827</v>
      </c>
      <c r="BO1094" s="101"/>
      <c r="BP1094" s="8"/>
    </row>
    <row r="1095" spans="55:68" ht="15.75">
      <c r="BC1095" s="293" t="s">
        <v>825</v>
      </c>
      <c r="BD1095" s="294" t="s">
        <v>640</v>
      </c>
      <c r="BE1095" s="110" t="s">
        <v>647</v>
      </c>
      <c r="BM1095" s="7" t="s">
        <v>389</v>
      </c>
      <c r="BN1095" s="295" t="s">
        <v>828</v>
      </c>
      <c r="BO1095" s="101"/>
      <c r="BP1095" s="8"/>
    </row>
    <row r="1096" spans="55:68" ht="15.75">
      <c r="BC1096" s="293" t="s">
        <v>825</v>
      </c>
      <c r="BD1096" s="294" t="s">
        <v>640</v>
      </c>
      <c r="BE1096" s="112" t="s">
        <v>650</v>
      </c>
      <c r="BM1096" s="7" t="s">
        <v>390</v>
      </c>
      <c r="BN1096" s="295" t="s">
        <v>829</v>
      </c>
      <c r="BO1096" s="101"/>
      <c r="BP1096" s="8"/>
    </row>
    <row r="1097" spans="55:68">
      <c r="BC1097" s="293" t="s">
        <v>830</v>
      </c>
      <c r="BD1097" s="296" t="s">
        <v>831</v>
      </c>
      <c r="BE1097" s="114" t="s">
        <v>655</v>
      </c>
      <c r="BM1097" s="7" t="s">
        <v>391</v>
      </c>
      <c r="BN1097" s="295" t="s">
        <v>832</v>
      </c>
      <c r="BO1097" s="165"/>
      <c r="BP1097" s="8"/>
    </row>
    <row r="1098" spans="55:68">
      <c r="BC1098" s="293" t="s">
        <v>830</v>
      </c>
      <c r="BD1098" s="296" t="s">
        <v>831</v>
      </c>
      <c r="BE1098" s="114" t="s">
        <v>658</v>
      </c>
      <c r="BM1098" s="7" t="s">
        <v>393</v>
      </c>
      <c r="BN1098" s="295" t="s">
        <v>833</v>
      </c>
      <c r="BO1098" s="165"/>
      <c r="BP1098" s="8"/>
    </row>
    <row r="1099" spans="55:68" ht="15.75">
      <c r="BC1099" s="293" t="s">
        <v>830</v>
      </c>
      <c r="BD1099" s="296" t="s">
        <v>831</v>
      </c>
      <c r="BE1099" s="116" t="s">
        <v>662</v>
      </c>
      <c r="BM1099" s="7" t="s">
        <v>395</v>
      </c>
      <c r="BN1099" s="295" t="s">
        <v>834</v>
      </c>
      <c r="BO1099" s="165"/>
      <c r="BP1099" s="8"/>
    </row>
    <row r="1100" spans="55:68" ht="15.75">
      <c r="BC1100" s="293" t="s">
        <v>830</v>
      </c>
      <c r="BD1100" s="296" t="s">
        <v>831</v>
      </c>
      <c r="BE1100" s="112" t="s">
        <v>664</v>
      </c>
      <c r="BM1100" s="7" t="s">
        <v>397</v>
      </c>
      <c r="BN1100" s="295" t="s">
        <v>835</v>
      </c>
      <c r="BO1100" s="165"/>
      <c r="BP1100" s="8"/>
    </row>
    <row r="1101" spans="55:68" ht="15.75">
      <c r="BC1101" s="293" t="s">
        <v>830</v>
      </c>
      <c r="BD1101" s="296" t="s">
        <v>831</v>
      </c>
      <c r="BE1101" s="112" t="s">
        <v>667</v>
      </c>
      <c r="BM1101" s="7" t="s">
        <v>399</v>
      </c>
      <c r="BN1101" s="295" t="s">
        <v>836</v>
      </c>
      <c r="BO1101" s="165"/>
      <c r="BP1101" s="8"/>
    </row>
    <row r="1102" spans="55:68" ht="15.75">
      <c r="BC1102" s="293" t="s">
        <v>830</v>
      </c>
      <c r="BD1102" s="296" t="s">
        <v>831</v>
      </c>
      <c r="BE1102" s="112" t="s">
        <v>670</v>
      </c>
      <c r="BM1102" s="7" t="s">
        <v>400</v>
      </c>
      <c r="BN1102" s="295" t="s">
        <v>837</v>
      </c>
      <c r="BO1102" s="165"/>
      <c r="BP1102" s="8"/>
    </row>
    <row r="1103" spans="55:68" ht="31.5">
      <c r="BC1103" s="293" t="s">
        <v>830</v>
      </c>
      <c r="BD1103" s="296" t="s">
        <v>831</v>
      </c>
      <c r="BE1103" s="112" t="s">
        <v>673</v>
      </c>
      <c r="BM1103" s="7" t="s">
        <v>401</v>
      </c>
      <c r="BN1103" s="295" t="s">
        <v>838</v>
      </c>
      <c r="BO1103" s="165"/>
      <c r="BP1103" s="8"/>
    </row>
    <row r="1104" spans="55:68" ht="15.75">
      <c r="BC1104" s="293" t="s">
        <v>830</v>
      </c>
      <c r="BD1104" s="296" t="s">
        <v>831</v>
      </c>
      <c r="BE1104" s="112" t="s">
        <v>676</v>
      </c>
      <c r="BM1104" s="7" t="s">
        <v>402</v>
      </c>
      <c r="BN1104" s="295" t="s">
        <v>839</v>
      </c>
      <c r="BO1104" s="165"/>
      <c r="BP1104" s="8"/>
    </row>
    <row r="1105" spans="55:68" ht="31.5">
      <c r="BC1105" s="293" t="s">
        <v>830</v>
      </c>
      <c r="BD1105" s="296" t="s">
        <v>831</v>
      </c>
      <c r="BE1105" s="112" t="s">
        <v>678</v>
      </c>
      <c r="BM1105" s="7" t="s">
        <v>403</v>
      </c>
      <c r="BN1105" s="295" t="s">
        <v>840</v>
      </c>
      <c r="BO1105" s="101"/>
      <c r="BP1105" s="8"/>
    </row>
    <row r="1106" spans="55:68">
      <c r="BC1106" s="293" t="s">
        <v>841</v>
      </c>
      <c r="BD1106" s="127" t="s">
        <v>627</v>
      </c>
      <c r="BE1106" s="127" t="s">
        <v>627</v>
      </c>
      <c r="BM1106" s="7" t="s">
        <v>5</v>
      </c>
      <c r="BN1106" s="295" t="s">
        <v>842</v>
      </c>
      <c r="BO1106" s="152"/>
      <c r="BP1106" s="8"/>
    </row>
    <row r="1107" spans="55:68" ht="15.75">
      <c r="BC1107" s="293" t="s">
        <v>843</v>
      </c>
      <c r="BD1107" s="127" t="s">
        <v>561</v>
      </c>
      <c r="BE1107" s="166" t="s">
        <v>563</v>
      </c>
      <c r="BN1107" s="295" t="s">
        <v>844</v>
      </c>
      <c r="BO1107" s="167"/>
      <c r="BP1107" s="8"/>
    </row>
    <row r="1108" spans="55:68" ht="15.75">
      <c r="BC1108" s="293" t="s">
        <v>845</v>
      </c>
      <c r="BD1108" s="127" t="s">
        <v>210</v>
      </c>
      <c r="BE1108" s="166" t="s">
        <v>57</v>
      </c>
      <c r="BN1108" s="295" t="s">
        <v>846</v>
      </c>
      <c r="BO1108" s="168"/>
      <c r="BP1108" s="8"/>
    </row>
    <row r="1109" spans="55:68" ht="15.75">
      <c r="BC1109" s="293" t="s">
        <v>847</v>
      </c>
      <c r="BD1109" s="127" t="s">
        <v>82</v>
      </c>
      <c r="BE1109" s="166" t="s">
        <v>68</v>
      </c>
      <c r="BN1109" s="295" t="s">
        <v>848</v>
      </c>
      <c r="BO1109" s="169"/>
      <c r="BP1109" s="8"/>
    </row>
    <row r="1110" spans="55:68" ht="15.75">
      <c r="BC1110" s="293" t="s">
        <v>849</v>
      </c>
      <c r="BD1110" s="127" t="s">
        <v>220</v>
      </c>
      <c r="BE1110" s="166" t="s">
        <v>77</v>
      </c>
      <c r="BN1110" s="295" t="s">
        <v>850</v>
      </c>
      <c r="BO1110" s="169"/>
      <c r="BP1110" s="8"/>
    </row>
    <row r="1111" spans="55:68" ht="15.75">
      <c r="BC1111" s="293" t="s">
        <v>851</v>
      </c>
      <c r="BD1111" s="127" t="s">
        <v>693</v>
      </c>
      <c r="BE1111" s="166" t="s">
        <v>85</v>
      </c>
      <c r="BN1111" s="295" t="s">
        <v>852</v>
      </c>
      <c r="BO1111" s="168"/>
      <c r="BP1111" s="8"/>
    </row>
    <row r="1112" spans="55:68" ht="15.75">
      <c r="BC1112" s="163">
        <v>10</v>
      </c>
      <c r="BD1112" s="127" t="s">
        <v>229</v>
      </c>
      <c r="BE1112" s="166" t="s">
        <v>93</v>
      </c>
      <c r="BN1112" s="295" t="s">
        <v>853</v>
      </c>
      <c r="BO1112" s="105"/>
      <c r="BP1112" s="8"/>
    </row>
    <row r="1113" spans="55:68" ht="15.75">
      <c r="BC1113" s="163">
        <v>10</v>
      </c>
      <c r="BD1113" s="127" t="s">
        <v>229</v>
      </c>
      <c r="BE1113" s="166" t="s">
        <v>854</v>
      </c>
      <c r="BN1113" s="295" t="s">
        <v>855</v>
      </c>
      <c r="BO1113" s="169"/>
      <c r="BP1113" s="8"/>
    </row>
    <row r="1114" spans="55:68" ht="15.75">
      <c r="BC1114" s="163">
        <v>11</v>
      </c>
      <c r="BD1114" s="127" t="s">
        <v>235</v>
      </c>
      <c r="BE1114" s="166" t="s">
        <v>100</v>
      </c>
      <c r="BN1114" s="295" t="s">
        <v>856</v>
      </c>
      <c r="BO1114" s="105"/>
      <c r="BP1114" s="8"/>
    </row>
    <row r="1115" spans="55:68" ht="15.75">
      <c r="BC1115" s="163">
        <v>11</v>
      </c>
      <c r="BD1115" s="127" t="s">
        <v>235</v>
      </c>
      <c r="BE1115" s="166" t="s">
        <v>857</v>
      </c>
      <c r="BN1115" s="295" t="s">
        <v>858</v>
      </c>
      <c r="BO1115" s="105"/>
      <c r="BP1115" s="8"/>
    </row>
    <row r="1116" spans="55:68" ht="15.75">
      <c r="BC1116" s="163">
        <v>12</v>
      </c>
      <c r="BD1116" s="127" t="s">
        <v>859</v>
      </c>
      <c r="BE1116" s="166" t="s">
        <v>659</v>
      </c>
      <c r="BN1116" s="295" t="s">
        <v>860</v>
      </c>
      <c r="BO1116" s="101"/>
      <c r="BP1116" s="8"/>
    </row>
    <row r="1117" spans="55:68" ht="15.75">
      <c r="BC1117" s="163">
        <v>12</v>
      </c>
      <c r="BD1117" s="127" t="s">
        <v>859</v>
      </c>
      <c r="BE1117" s="166" t="s">
        <v>563</v>
      </c>
      <c r="BN1117" s="295" t="s">
        <v>861</v>
      </c>
      <c r="BO1117" s="130"/>
      <c r="BP1117" s="8"/>
    </row>
    <row r="1118" spans="55:68" ht="15.75">
      <c r="BC1118" s="163">
        <v>12</v>
      </c>
      <c r="BD1118" s="127" t="s">
        <v>859</v>
      </c>
      <c r="BE1118" s="166" t="s">
        <v>862</v>
      </c>
      <c r="BN1118" s="295" t="s">
        <v>863</v>
      </c>
      <c r="BO1118" s="130"/>
      <c r="BP1118" s="8"/>
    </row>
    <row r="1119" spans="55:68">
      <c r="BC1119" s="163">
        <v>13</v>
      </c>
      <c r="BD1119" s="127" t="s">
        <v>246</v>
      </c>
      <c r="BE1119" s="127" t="s">
        <v>110</v>
      </c>
      <c r="BN1119" s="295" t="s">
        <v>864</v>
      </c>
      <c r="BO1119" s="130"/>
      <c r="BP1119" s="8"/>
    </row>
    <row r="1120" spans="55:68">
      <c r="BC1120" s="163">
        <v>14</v>
      </c>
      <c r="BD1120" s="127" t="s">
        <v>250</v>
      </c>
      <c r="BE1120" s="127" t="s">
        <v>115</v>
      </c>
      <c r="BN1120" s="295" t="s">
        <v>865</v>
      </c>
      <c r="BO1120" s="130"/>
      <c r="BP1120" s="8"/>
    </row>
    <row r="1121" spans="55:68">
      <c r="BC1121" s="163">
        <v>15</v>
      </c>
      <c r="BD1121" s="127" t="s">
        <v>707</v>
      </c>
      <c r="BE1121" s="127" t="s">
        <v>120</v>
      </c>
      <c r="BN1121" s="295" t="s">
        <v>866</v>
      </c>
      <c r="BO1121" s="130"/>
      <c r="BP1121" s="8"/>
    </row>
    <row r="1122" spans="55:68">
      <c r="BC1122" s="163">
        <v>16</v>
      </c>
      <c r="BD1122" s="127" t="s">
        <v>125</v>
      </c>
      <c r="BE1122" s="127" t="s">
        <v>125</v>
      </c>
      <c r="BN1122" s="295" t="s">
        <v>867</v>
      </c>
      <c r="BO1122" s="130"/>
      <c r="BP1122" s="8"/>
    </row>
    <row r="1123" spans="55:68">
      <c r="BC1123" s="163">
        <v>17</v>
      </c>
      <c r="BD1123" s="127" t="s">
        <v>261</v>
      </c>
      <c r="BE1123" s="170" t="s">
        <v>131</v>
      </c>
      <c r="BN1123" s="295" t="s">
        <v>868</v>
      </c>
      <c r="BO1123" s="106"/>
      <c r="BP1123" s="8"/>
    </row>
    <row r="1124" spans="55:68">
      <c r="BC1124" s="163">
        <v>18</v>
      </c>
      <c r="BD1124" s="127" t="s">
        <v>715</v>
      </c>
      <c r="BE1124" s="170" t="s">
        <v>409</v>
      </c>
      <c r="BN1124" s="295" t="s">
        <v>869</v>
      </c>
      <c r="BO1124" s="106"/>
      <c r="BP1124" s="8"/>
    </row>
    <row r="1125" spans="55:68">
      <c r="BC1125" s="163">
        <v>19</v>
      </c>
      <c r="BD1125" s="127" t="s">
        <v>269</v>
      </c>
      <c r="BE1125" s="127" t="s">
        <v>141</v>
      </c>
      <c r="BN1125" s="295" t="s">
        <v>870</v>
      </c>
      <c r="BO1125" s="106"/>
      <c r="BP1125" s="8"/>
    </row>
    <row r="1126" spans="55:68">
      <c r="BC1126" s="163">
        <v>20</v>
      </c>
      <c r="BD1126" s="127" t="s">
        <v>274</v>
      </c>
      <c r="BE1126" s="127" t="s">
        <v>146</v>
      </c>
      <c r="BN1126" s="295" t="s">
        <v>871</v>
      </c>
      <c r="BO1126" s="130"/>
      <c r="BP1126" s="8"/>
    </row>
    <row r="1127" spans="55:68">
      <c r="BC1127" s="163">
        <v>21</v>
      </c>
      <c r="BD1127" s="127" t="s">
        <v>722</v>
      </c>
      <c r="BE1127" s="127" t="s">
        <v>152</v>
      </c>
      <c r="BN1127" s="295" t="s">
        <v>871</v>
      </c>
      <c r="BO1127" s="152"/>
      <c r="BP1127" s="8"/>
    </row>
    <row r="1128" spans="55:68">
      <c r="BC1128" s="163">
        <v>21</v>
      </c>
      <c r="BD1128" s="127" t="s">
        <v>722</v>
      </c>
      <c r="BE1128" s="127" t="s">
        <v>872</v>
      </c>
      <c r="BN1128" s="295" t="s">
        <v>873</v>
      </c>
      <c r="BO1128" s="130"/>
      <c r="BP1128" s="8"/>
    </row>
    <row r="1129" spans="55:68">
      <c r="BC1129" s="163" t="s">
        <v>724</v>
      </c>
      <c r="BD1129" s="127" t="s">
        <v>874</v>
      </c>
      <c r="BE1129" s="127" t="s">
        <v>157</v>
      </c>
      <c r="BN1129" s="295" t="s">
        <v>875</v>
      </c>
      <c r="BO1129" s="131"/>
      <c r="BP1129" s="8"/>
    </row>
    <row r="1130" spans="55:68">
      <c r="BC1130" s="163">
        <v>23</v>
      </c>
      <c r="BD1130" s="127" t="s">
        <v>285</v>
      </c>
      <c r="BE1130" s="127" t="s">
        <v>163</v>
      </c>
      <c r="BN1130" s="295" t="s">
        <v>876</v>
      </c>
      <c r="BO1130" s="105"/>
      <c r="BP1130" s="8"/>
    </row>
    <row r="1131" spans="55:68">
      <c r="BC1131" s="163" t="s">
        <v>729</v>
      </c>
      <c r="BD1131" s="127" t="s">
        <v>808</v>
      </c>
      <c r="BE1131" s="164" t="s">
        <v>57</v>
      </c>
      <c r="BN1131" s="295" t="s">
        <v>877</v>
      </c>
      <c r="BO1131" s="105"/>
      <c r="BP1131" s="8"/>
    </row>
    <row r="1132" spans="55:68">
      <c r="BC1132" s="163" t="s">
        <v>733</v>
      </c>
      <c r="BD1132" s="127" t="s">
        <v>810</v>
      </c>
      <c r="BE1132" s="164" t="s">
        <v>110</v>
      </c>
      <c r="BN1132" s="295" t="s">
        <v>878</v>
      </c>
      <c r="BO1132" s="105"/>
      <c r="BP1132" s="8"/>
    </row>
    <row r="1133" spans="55:68">
      <c r="BC1133" s="163" t="s">
        <v>738</v>
      </c>
      <c r="BD1133" s="127" t="s">
        <v>812</v>
      </c>
      <c r="BE1133" s="164" t="s">
        <v>57</v>
      </c>
      <c r="BN1133" s="295" t="s">
        <v>879</v>
      </c>
      <c r="BO1133" s="158"/>
      <c r="BP1133" s="8"/>
    </row>
    <row r="1134" spans="55:68">
      <c r="BC1134" s="163" t="s">
        <v>742</v>
      </c>
      <c r="BD1134" s="127" t="s">
        <v>814</v>
      </c>
      <c r="BE1134" s="164" t="s">
        <v>57</v>
      </c>
      <c r="BN1134" s="295" t="s">
        <v>880</v>
      </c>
      <c r="BO1134" s="105"/>
      <c r="BP1134" s="8"/>
    </row>
    <row r="1135" spans="55:68">
      <c r="BC1135" s="171" t="s">
        <v>746</v>
      </c>
      <c r="BD1135" s="151" t="s">
        <v>816</v>
      </c>
      <c r="BE1135" s="151" t="s">
        <v>747</v>
      </c>
      <c r="BN1135" s="295" t="s">
        <v>881</v>
      </c>
      <c r="BO1135" s="105"/>
      <c r="BP1135" s="8"/>
    </row>
    <row r="1136" spans="55:68">
      <c r="BN1136" s="295" t="s">
        <v>882</v>
      </c>
      <c r="BO1136" s="105"/>
      <c r="BP1136" s="8"/>
    </row>
    <row r="1137" spans="66:68">
      <c r="BN1137" s="295" t="s">
        <v>883</v>
      </c>
      <c r="BO1137" s="131"/>
      <c r="BP1137" s="8"/>
    </row>
    <row r="1138" spans="66:68">
      <c r="BN1138" s="295" t="s">
        <v>884</v>
      </c>
      <c r="BO1138" s="152"/>
      <c r="BP1138" s="8"/>
    </row>
    <row r="1139" spans="66:68">
      <c r="BN1139" s="295" t="s">
        <v>885</v>
      </c>
      <c r="BO1139" s="152"/>
      <c r="BP1139" s="8"/>
    </row>
    <row r="1140" spans="66:68">
      <c r="BN1140" s="295" t="s">
        <v>886</v>
      </c>
      <c r="BO1140" s="152"/>
      <c r="BP1140" s="8"/>
    </row>
    <row r="1141" spans="66:68">
      <c r="BN1141" s="295" t="s">
        <v>887</v>
      </c>
      <c r="BO1141" s="106"/>
      <c r="BP1141" s="8"/>
    </row>
    <row r="1142" spans="66:68">
      <c r="BN1142" s="295" t="s">
        <v>888</v>
      </c>
      <c r="BO1142" s="106"/>
      <c r="BP1142" s="8"/>
    </row>
    <row r="1143" spans="66:68">
      <c r="BN1143" s="295" t="s">
        <v>889</v>
      </c>
      <c r="BO1143" s="106"/>
      <c r="BP1143" s="8"/>
    </row>
    <row r="1144" spans="66:68">
      <c r="BN1144" s="295" t="s">
        <v>890</v>
      </c>
      <c r="BO1144" s="106"/>
      <c r="BP1144" s="8"/>
    </row>
    <row r="1145" spans="66:68">
      <c r="BN1145" s="295" t="s">
        <v>890</v>
      </c>
      <c r="BO1145" s="106"/>
      <c r="BP1145" s="8"/>
    </row>
    <row r="1146" spans="66:68">
      <c r="BN1146" s="295" t="s">
        <v>891</v>
      </c>
      <c r="BO1146" s="106"/>
      <c r="BP1146" s="8"/>
    </row>
    <row r="1147" spans="66:68">
      <c r="BN1147" s="295" t="s">
        <v>892</v>
      </c>
      <c r="BO1147" s="106"/>
      <c r="BP1147" s="8"/>
    </row>
    <row r="1148" spans="66:68">
      <c r="BN1148" s="295" t="s">
        <v>893</v>
      </c>
      <c r="BO1148" s="172"/>
      <c r="BP1148" s="8"/>
    </row>
    <row r="1149" spans="66:68">
      <c r="BN1149" s="295" t="s">
        <v>894</v>
      </c>
      <c r="BO1149" s="173"/>
      <c r="BP1149" s="8"/>
    </row>
    <row r="1150" spans="66:68">
      <c r="BN1150" s="295" t="s">
        <v>894</v>
      </c>
      <c r="BO1150" s="172"/>
      <c r="BP1150" s="8"/>
    </row>
    <row r="1151" spans="66:68">
      <c r="BN1151" s="295" t="s">
        <v>895</v>
      </c>
      <c r="BO1151" s="173"/>
      <c r="BP1151" s="8"/>
    </row>
    <row r="1152" spans="66:68">
      <c r="BN1152" s="295" t="s">
        <v>896</v>
      </c>
      <c r="BO1152" s="172"/>
      <c r="BP1152" s="8"/>
    </row>
    <row r="1153" spans="66:68">
      <c r="BN1153" s="295" t="s">
        <v>896</v>
      </c>
      <c r="BO1153" s="172"/>
      <c r="BP1153" s="8"/>
    </row>
    <row r="1154" spans="66:68">
      <c r="BN1154" s="295" t="s">
        <v>897</v>
      </c>
      <c r="BO1154" s="173"/>
      <c r="BP1154" s="8"/>
    </row>
    <row r="1155" spans="66:68">
      <c r="BN1155" s="295" t="s">
        <v>898</v>
      </c>
      <c r="BO1155" s="172"/>
      <c r="BP1155" s="8"/>
    </row>
    <row r="1156" spans="66:68">
      <c r="BN1156" s="295" t="s">
        <v>899</v>
      </c>
      <c r="BO1156" s="174"/>
      <c r="BP1156" s="8"/>
    </row>
    <row r="1157" spans="66:68">
      <c r="BN1157" s="295" t="s">
        <v>900</v>
      </c>
      <c r="BO1157" s="174"/>
      <c r="BP1157" s="8"/>
    </row>
    <row r="1158" spans="66:68">
      <c r="BN1158" s="295" t="s">
        <v>901</v>
      </c>
      <c r="BO1158" s="174"/>
      <c r="BP1158" s="8"/>
    </row>
    <row r="1159" spans="66:68">
      <c r="BN1159" s="295" t="s">
        <v>902</v>
      </c>
      <c r="BO1159" s="174"/>
      <c r="BP1159" s="8"/>
    </row>
    <row r="1160" spans="66:68">
      <c r="BN1160" s="295" t="s">
        <v>903</v>
      </c>
      <c r="BO1160" s="174"/>
      <c r="BP1160" s="8"/>
    </row>
    <row r="1161" spans="66:68">
      <c r="BN1161" s="295" t="s">
        <v>904</v>
      </c>
      <c r="BO1161" s="175"/>
      <c r="BP1161" s="8"/>
    </row>
    <row r="1162" spans="66:68">
      <c r="BN1162" s="295" t="s">
        <v>905</v>
      </c>
      <c r="BO1162" s="106"/>
      <c r="BP1162" s="8"/>
    </row>
    <row r="1163" spans="66:68">
      <c r="BN1163" s="295" t="s">
        <v>906</v>
      </c>
      <c r="BO1163" s="106"/>
      <c r="BP1163" s="8"/>
    </row>
    <row r="1164" spans="66:68">
      <c r="BN1164" s="295" t="s">
        <v>907</v>
      </c>
      <c r="BO1164" s="106"/>
      <c r="BP1164" s="8"/>
    </row>
    <row r="1165" spans="66:68">
      <c r="BN1165" s="295" t="s">
        <v>908</v>
      </c>
      <c r="BO1165" s="106"/>
      <c r="BP1165" s="8"/>
    </row>
    <row r="1166" spans="66:68">
      <c r="BN1166" s="295" t="s">
        <v>909</v>
      </c>
      <c r="BO1166" s="130"/>
      <c r="BP1166" s="8"/>
    </row>
    <row r="1167" spans="66:68">
      <c r="BN1167" s="295" t="s">
        <v>909</v>
      </c>
      <c r="BO1167" s="101"/>
      <c r="BP1167" s="8"/>
    </row>
    <row r="1168" spans="66:68">
      <c r="BN1168" s="295" t="s">
        <v>910</v>
      </c>
      <c r="BO1168" s="106"/>
      <c r="BP1168" s="8"/>
    </row>
    <row r="1169" spans="66:68">
      <c r="BN1169" s="295" t="s">
        <v>911</v>
      </c>
      <c r="BO1169" s="101"/>
      <c r="BP1169" s="8"/>
    </row>
    <row r="1170" spans="66:68">
      <c r="BN1170" s="295" t="s">
        <v>912</v>
      </c>
      <c r="BO1170" s="130"/>
      <c r="BP1170" s="8"/>
    </row>
    <row r="1171" spans="66:68">
      <c r="BN1171" s="295" t="s">
        <v>913</v>
      </c>
      <c r="BO1171" s="152"/>
      <c r="BP1171" s="8"/>
    </row>
    <row r="1172" spans="66:68">
      <c r="BN1172" s="295" t="s">
        <v>914</v>
      </c>
      <c r="BO1172" s="152"/>
      <c r="BP1172" s="8"/>
    </row>
    <row r="1173" spans="66:68">
      <c r="BN1173" s="295" t="s">
        <v>915</v>
      </c>
      <c r="BO1173" s="152"/>
      <c r="BP1173" s="8"/>
    </row>
    <row r="1174" spans="66:68">
      <c r="BN1174" s="295" t="s">
        <v>916</v>
      </c>
      <c r="BO1174" s="176"/>
      <c r="BP1174" s="8"/>
    </row>
    <row r="1175" spans="66:68">
      <c r="BN1175" s="295" t="s">
        <v>916</v>
      </c>
      <c r="BO1175" s="177"/>
      <c r="BP1175" s="8"/>
    </row>
    <row r="1176" spans="66:68">
      <c r="BN1176" s="295" t="s">
        <v>917</v>
      </c>
      <c r="BO1176" s="167"/>
      <c r="BP1176" s="8"/>
    </row>
    <row r="1177" spans="66:68">
      <c r="BN1177" s="295" t="s">
        <v>918</v>
      </c>
      <c r="BO1177" s="178"/>
      <c r="BP1177" s="8"/>
    </row>
    <row r="1178" spans="66:68">
      <c r="BN1178" s="295" t="s">
        <v>919</v>
      </c>
      <c r="BO1178" s="178"/>
      <c r="BP1178" s="8"/>
    </row>
    <row r="1179" spans="66:68">
      <c r="BN1179" s="295" t="s">
        <v>920</v>
      </c>
      <c r="BO1179" s="179"/>
      <c r="BP1179" s="8"/>
    </row>
    <row r="1180" spans="66:68">
      <c r="BN1180" s="295" t="s">
        <v>921</v>
      </c>
      <c r="BO1180" s="179"/>
      <c r="BP1180" s="8"/>
    </row>
    <row r="1181" spans="66:68">
      <c r="BN1181" s="295" t="s">
        <v>922</v>
      </c>
      <c r="BO1181" s="179"/>
      <c r="BP1181" s="8"/>
    </row>
    <row r="1182" spans="66:68">
      <c r="BN1182" s="295" t="s">
        <v>923</v>
      </c>
      <c r="BO1182" s="167"/>
      <c r="BP1182" s="8"/>
    </row>
    <row r="1183" spans="66:68">
      <c r="BN1183" s="295" t="s">
        <v>924</v>
      </c>
      <c r="BO1183" s="177"/>
      <c r="BP1183" s="8"/>
    </row>
    <row r="1184" spans="66:68">
      <c r="BN1184" s="295" t="s">
        <v>925</v>
      </c>
      <c r="BO1184" s="177"/>
      <c r="BP1184" s="8"/>
    </row>
    <row r="1185" spans="66:68">
      <c r="BN1185" s="295" t="s">
        <v>926</v>
      </c>
      <c r="BO1185" s="177"/>
      <c r="BP1185" s="8"/>
    </row>
    <row r="1186" spans="66:68">
      <c r="BN1186" s="295" t="s">
        <v>927</v>
      </c>
      <c r="BO1186" s="177"/>
      <c r="BP1186" s="8"/>
    </row>
    <row r="1187" spans="66:68">
      <c r="BN1187" s="295" t="s">
        <v>928</v>
      </c>
      <c r="BO1187" s="177"/>
      <c r="BP1187" s="8"/>
    </row>
    <row r="1188" spans="66:68">
      <c r="BN1188" s="295" t="s">
        <v>929</v>
      </c>
      <c r="BO1188" s="177"/>
      <c r="BP1188" s="8"/>
    </row>
    <row r="1189" spans="66:68">
      <c r="BN1189" s="295" t="s">
        <v>930</v>
      </c>
      <c r="BO1189" s="180"/>
      <c r="BP1189" s="8"/>
    </row>
    <row r="1190" spans="66:68">
      <c r="BN1190" s="295" t="s">
        <v>931</v>
      </c>
      <c r="BO1190" s="176"/>
      <c r="BP1190" s="8"/>
    </row>
    <row r="1191" spans="66:68">
      <c r="BN1191" s="295" t="s">
        <v>932</v>
      </c>
      <c r="BO1191" s="176"/>
      <c r="BP1191" s="8"/>
    </row>
    <row r="1192" spans="66:68">
      <c r="BN1192" s="295" t="s">
        <v>933</v>
      </c>
      <c r="BO1192" s="176"/>
      <c r="BP1192" s="8"/>
    </row>
    <row r="1193" spans="66:68">
      <c r="BN1193" s="295" t="s">
        <v>934</v>
      </c>
      <c r="BO1193" s="176"/>
      <c r="BP1193" s="8"/>
    </row>
    <row r="1194" spans="66:68">
      <c r="BN1194" s="295" t="s">
        <v>935</v>
      </c>
      <c r="BO1194" s="181"/>
      <c r="BP1194" s="8"/>
    </row>
    <row r="1195" spans="66:68">
      <c r="BN1195" s="295" t="s">
        <v>936</v>
      </c>
      <c r="BO1195" s="182"/>
      <c r="BP1195" s="8"/>
    </row>
    <row r="1196" spans="66:68">
      <c r="BN1196" s="295" t="s">
        <v>937</v>
      </c>
      <c r="BO1196" s="177"/>
      <c r="BP1196" s="8"/>
    </row>
    <row r="1197" spans="66:68">
      <c r="BN1197" s="295" t="s">
        <v>938</v>
      </c>
      <c r="BO1197" s="177"/>
      <c r="BP1197" s="8"/>
    </row>
    <row r="1198" spans="66:68">
      <c r="BN1198" s="295" t="s">
        <v>939</v>
      </c>
      <c r="BO1198" s="177"/>
      <c r="BP1198" s="8"/>
    </row>
    <row r="1199" spans="66:68">
      <c r="BN1199" s="295" t="s">
        <v>940</v>
      </c>
      <c r="BO1199" s="177"/>
      <c r="BP1199" s="8"/>
    </row>
    <row r="1200" spans="66:68">
      <c r="BN1200" s="295" t="s">
        <v>941</v>
      </c>
      <c r="BO1200" s="177"/>
      <c r="BP1200" s="8"/>
    </row>
    <row r="1201" spans="66:68">
      <c r="BN1201" s="295" t="s">
        <v>942</v>
      </c>
      <c r="BO1201" s="177"/>
      <c r="BP1201" s="8"/>
    </row>
    <row r="1202" spans="66:68">
      <c r="BN1202" s="295" t="s">
        <v>943</v>
      </c>
      <c r="BO1202" s="177"/>
      <c r="BP1202" s="8"/>
    </row>
    <row r="1203" spans="66:68">
      <c r="BN1203" s="295" t="s">
        <v>944</v>
      </c>
      <c r="BO1203" s="177"/>
      <c r="BP1203" s="8"/>
    </row>
    <row r="1204" spans="66:68">
      <c r="BN1204" s="295" t="s">
        <v>945</v>
      </c>
      <c r="BO1204" s="177"/>
      <c r="BP1204" s="8"/>
    </row>
    <row r="1205" spans="66:68">
      <c r="BN1205" s="295" t="s">
        <v>946</v>
      </c>
      <c r="BO1205" s="177"/>
      <c r="BP1205" s="8"/>
    </row>
    <row r="1206" spans="66:68">
      <c r="BN1206" s="295" t="s">
        <v>947</v>
      </c>
      <c r="BO1206" s="177"/>
      <c r="BP1206" s="8"/>
    </row>
    <row r="1207" spans="66:68">
      <c r="BN1207" s="295" t="s">
        <v>948</v>
      </c>
      <c r="BO1207" s="183"/>
      <c r="BP1207" s="8"/>
    </row>
    <row r="1208" spans="66:68">
      <c r="BN1208" s="295" t="s">
        <v>949</v>
      </c>
      <c r="BO1208" s="183"/>
      <c r="BP1208" s="8"/>
    </row>
    <row r="1209" spans="66:68">
      <c r="BN1209" s="295" t="s">
        <v>950</v>
      </c>
      <c r="BO1209" s="179"/>
      <c r="BP1209" s="8"/>
    </row>
    <row r="1210" spans="66:68">
      <c r="BN1210" s="295" t="s">
        <v>951</v>
      </c>
      <c r="BO1210" s="179"/>
      <c r="BP1210" s="8"/>
    </row>
    <row r="1211" spans="66:68">
      <c r="BN1211" s="295" t="s">
        <v>952</v>
      </c>
      <c r="BO1211" s="176"/>
      <c r="BP1211" s="8"/>
    </row>
    <row r="1212" spans="66:68">
      <c r="BN1212" s="295" t="s">
        <v>953</v>
      </c>
      <c r="BO1212" s="176"/>
      <c r="BP1212" s="8"/>
    </row>
    <row r="1213" spans="66:68">
      <c r="BN1213" s="295" t="s">
        <v>954</v>
      </c>
      <c r="BO1213" s="179"/>
      <c r="BP1213" s="8"/>
    </row>
    <row r="1214" spans="66:68">
      <c r="BN1214" s="295" t="s">
        <v>955</v>
      </c>
      <c r="BO1214" s="179"/>
      <c r="BP1214" s="8"/>
    </row>
    <row r="1215" spans="66:68">
      <c r="BN1215" s="295" t="s">
        <v>956</v>
      </c>
      <c r="BO1215" s="120"/>
      <c r="BP1215" s="8"/>
    </row>
    <row r="1216" spans="66:68">
      <c r="BN1216" s="295" t="s">
        <v>957</v>
      </c>
      <c r="BO1216" s="120"/>
      <c r="BP1216" s="8"/>
    </row>
    <row r="1217" spans="66:68">
      <c r="BN1217" s="295" t="s">
        <v>958</v>
      </c>
      <c r="BO1217" s="139"/>
      <c r="BP1217" s="8"/>
    </row>
    <row r="1218" spans="66:68">
      <c r="BN1218" s="295" t="s">
        <v>959</v>
      </c>
      <c r="BO1218" s="120"/>
      <c r="BP1218" s="8"/>
    </row>
    <row r="1219" spans="66:68">
      <c r="BN1219" s="295" t="s">
        <v>960</v>
      </c>
      <c r="BO1219" s="120"/>
      <c r="BP1219" s="8"/>
    </row>
    <row r="1220" spans="66:68">
      <c r="BN1220" s="295" t="s">
        <v>961</v>
      </c>
      <c r="BO1220" s="158"/>
      <c r="BP1220" s="8"/>
    </row>
    <row r="1221" spans="66:68">
      <c r="BN1221" s="295" t="s">
        <v>962</v>
      </c>
      <c r="BO1221" s="120"/>
      <c r="BP1221" s="8"/>
    </row>
    <row r="1222" spans="66:68">
      <c r="BN1222" s="295" t="s">
        <v>963</v>
      </c>
      <c r="BO1222" s="158"/>
      <c r="BP1222" s="8"/>
    </row>
    <row r="1223" spans="66:68">
      <c r="BN1223" s="295" t="s">
        <v>964</v>
      </c>
      <c r="BO1223" s="101"/>
      <c r="BP1223" s="8"/>
    </row>
    <row r="1224" spans="66:68">
      <c r="BN1224" s="295" t="s">
        <v>965</v>
      </c>
      <c r="BO1224" s="101"/>
      <c r="BP1224" s="8"/>
    </row>
    <row r="1225" spans="66:68">
      <c r="BN1225" s="295" t="s">
        <v>966</v>
      </c>
      <c r="BO1225" s="101"/>
      <c r="BP1225" s="8"/>
    </row>
    <row r="1226" spans="66:68">
      <c r="BN1226" s="295" t="s">
        <v>967</v>
      </c>
      <c r="BO1226" s="101"/>
      <c r="BP1226" s="8"/>
    </row>
    <row r="1227" spans="66:68">
      <c r="BN1227" s="295" t="s">
        <v>968</v>
      </c>
      <c r="BO1227" s="101"/>
      <c r="BP1227" s="8"/>
    </row>
    <row r="1228" spans="66:68">
      <c r="BN1228" s="295" t="s">
        <v>969</v>
      </c>
      <c r="BO1228" s="101"/>
      <c r="BP1228" s="8"/>
    </row>
    <row r="1229" spans="66:68">
      <c r="BN1229" s="295" t="s">
        <v>970</v>
      </c>
      <c r="BO1229" s="101"/>
      <c r="BP1229" s="8"/>
    </row>
    <row r="1230" spans="66:68">
      <c r="BN1230" s="295" t="s">
        <v>971</v>
      </c>
      <c r="BO1230" s="101"/>
      <c r="BP1230" s="8"/>
    </row>
    <row r="1231" spans="66:68">
      <c r="BN1231" s="295" t="s">
        <v>972</v>
      </c>
      <c r="BO1231" s="176"/>
      <c r="BP1231" s="8"/>
    </row>
    <row r="1232" spans="66:68">
      <c r="BN1232" s="295" t="s">
        <v>973</v>
      </c>
      <c r="BO1232" s="184"/>
      <c r="BP1232" s="8"/>
    </row>
    <row r="1233" spans="67:68">
      <c r="BO1233" s="101"/>
      <c r="BP1233" s="8"/>
    </row>
  </sheetData>
  <dataConsolidate/>
  <mergeCells count="108">
    <mergeCell ref="BC999:BC1007"/>
    <mergeCell ref="BD999:BD1007"/>
    <mergeCell ref="BC1090:BD1090"/>
    <mergeCell ref="A32:Y32"/>
    <mergeCell ref="BC991:BF991"/>
    <mergeCell ref="BC993:BC994"/>
    <mergeCell ref="BD993:BD994"/>
    <mergeCell ref="BC995:BC998"/>
    <mergeCell ref="BD995:BD998"/>
    <mergeCell ref="BF995:BF998"/>
    <mergeCell ref="A30:B30"/>
    <mergeCell ref="L30:M30"/>
    <mergeCell ref="N30:O30"/>
    <mergeCell ref="P30:Q30"/>
    <mergeCell ref="W30:X30"/>
    <mergeCell ref="A31:B31"/>
    <mergeCell ref="L31:M31"/>
    <mergeCell ref="N31:O31"/>
    <mergeCell ref="P31:Q31"/>
    <mergeCell ref="W31:X31"/>
    <mergeCell ref="A27:E27"/>
    <mergeCell ref="F27:J27"/>
    <mergeCell ref="K27:K29"/>
    <mergeCell ref="L27:Y27"/>
    <mergeCell ref="A28:B29"/>
    <mergeCell ref="C28:C29"/>
    <mergeCell ref="D28:D29"/>
    <mergeCell ref="E28:E29"/>
    <mergeCell ref="F28:F29"/>
    <mergeCell ref="G28:H29"/>
    <mergeCell ref="I28:I29"/>
    <mergeCell ref="J28:J29"/>
    <mergeCell ref="L28:Q28"/>
    <mergeCell ref="R28:V28"/>
    <mergeCell ref="W28:X29"/>
    <mergeCell ref="Y28:Y29"/>
    <mergeCell ref="L29:M29"/>
    <mergeCell ref="N29:O29"/>
    <mergeCell ref="P29:Q29"/>
    <mergeCell ref="S29:T29"/>
    <mergeCell ref="F24:G24"/>
    <mergeCell ref="I24:J24"/>
    <mergeCell ref="L24:N24"/>
    <mergeCell ref="A25:Y25"/>
    <mergeCell ref="A26:J26"/>
    <mergeCell ref="K26:Y26"/>
    <mergeCell ref="F22:G22"/>
    <mergeCell ref="I22:J22"/>
    <mergeCell ref="L22:N22"/>
    <mergeCell ref="F23:G23"/>
    <mergeCell ref="I23:J23"/>
    <mergeCell ref="L23:N23"/>
    <mergeCell ref="F20:G20"/>
    <mergeCell ref="I20:J20"/>
    <mergeCell ref="L20:N20"/>
    <mergeCell ref="F21:G21"/>
    <mergeCell ref="I21:J21"/>
    <mergeCell ref="L21:N21"/>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I11"/>
    <mergeCell ref="K11:P11"/>
    <mergeCell ref="A6:Y6"/>
    <mergeCell ref="B7:H7"/>
    <mergeCell ref="K7:M7"/>
    <mergeCell ref="O7:T7"/>
    <mergeCell ref="U7:V7"/>
    <mergeCell ref="W7:Y7"/>
    <mergeCell ref="B1:T1"/>
    <mergeCell ref="A2:U2"/>
    <mergeCell ref="W2:Y2"/>
    <mergeCell ref="A3:U3"/>
    <mergeCell ref="W3:X3"/>
    <mergeCell ref="A4:U4"/>
  </mergeCells>
  <dataValidations count="27">
    <dataValidation type="list" allowBlank="1" showInputMessage="1" showErrorMessage="1" error="No puede cambiar el Nombre del  Programa, sólo ebe seleccionarlo.  " sqref="B7:H7">
      <formula1>$BB$992:$BB$1061</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24">
      <formula1>$AI$6:$AI$8</formula1>
    </dataValidation>
    <dataValidation type="list" allowBlank="1" showInputMessage="1" showErrorMessage="1" error="!!Debe elegir el tipo de indicador de la lista!!" prompt="!!Seleccione el tipo de indicador!!" sqref="H18:H24">
      <formula1>$AC$6:$AC$7</formula1>
    </dataValidation>
    <dataValidation allowBlank="1" showInputMessage="1" showErrorMessage="1" prompt="!!Registre la meta Programada al trimestre de reporte!!" sqref="V18:V24"/>
    <dataValidation allowBlank="1" showInputMessage="1" showErrorMessage="1" error="!!Registre en números relativos, la meta programada al trimestre de reporte!!" prompt="!!Registre en números relativos, la meta programada al trimestre de reporte!!" sqref="X18:X24"/>
    <dataValidation allowBlank="1" showInputMessage="1" showErrorMessage="1" error="!!Registre en números absolutos, la meta programada al trimestre de reporte!!" prompt="!!Registre en números absolutos, la meta programada al trimestre de reporte!!" sqref="W18:W24"/>
    <dataValidation type="list" allowBlank="1" showInputMessage="1" showErrorMessage="1" error="!!Debe seleccionar de la lista la frecuencia que mide el indicador!!" prompt="!!Seleccione la frecuencia para medir el indicador!!" sqref="L18:N24">
      <formula1>$Z$6:$Z$13</formula1>
    </dataValidation>
    <dataValidation type="list" allowBlank="1" showInputMessage="1" showErrorMessage="1" error="!!Debe seleccionar de la lista el sentido de medición del indicador!!!!" prompt="!!Seleccione el sentido de medición del indicador!!" sqref="K18:K24">
      <formula1>$AF$6:$AF$7</formula1>
    </dataValidation>
    <dataValidation type="list" allowBlank="1" showInputMessage="1" showErrorMessage="1" sqref="P13">
      <formula1>$BN$992:$BN$1232</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$BJ$992:$BJ$1012</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18:G24">
      <formula1>$AE$6:$AE$10</formula1>
    </dataValidation>
    <dataValidation type="list" allowBlank="1" showInputMessage="1" showErrorMessage="1" error="!!Debe elegir la dimennsión que mide el indicador!!" prompt="!!Seleccione la dimensión que mide el indicador!!" sqref="J18 I18:I24">
      <formula1>$AD$6:$AD$9</formula1>
    </dataValidation>
    <dataValidation type="list" allowBlank="1" showInputMessage="1" showErrorMessage="1" sqref="T9">
      <formula1>$BO$991:$BO$997</formula1>
    </dataValidation>
    <dataValidation type="list" allowBlank="1" showInputMessage="1" showErrorMessage="1" sqref="B11">
      <formula1>$BH$992:$BH$1061</formula1>
    </dataValidation>
    <dataValidation type="list" allowBlank="1" showInputMessage="1" showErrorMessage="1" sqref="B10:I10">
      <formula1>$BG$992:$BG$996</formula1>
    </dataValidation>
    <dataValidation type="list" allowBlank="1" showInputMessage="1" showErrorMessage="1" sqref="J13">
      <formula1>$BM$993:$BM$1105</formula1>
    </dataValidation>
    <dataValidation type="list" allowBlank="1" showInputMessage="1" showErrorMessage="1" sqref="E13">
      <formula1>$BL$993:$BL$1020</formula1>
    </dataValidation>
    <dataValidation type="list" allowBlank="1" showInputMessage="1" showErrorMessage="1" sqref="B13:C13">
      <formula1>$BK$992:$BK$995</formula1>
    </dataValidation>
    <dataValidation type="list" allowBlank="1" showInputMessage="1" showErrorMessage="1" sqref="K10:M10">
      <formula1>$BI$992:$BI$1035</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$BC$1061:$BC$1088</formula1>
    </dataValidation>
    <dataValidation type="list" allowBlank="1" showInputMessage="1" showErrorMessage="1" error="!!Seleccione el Trimestre del Reporte!!" prompt="!!Seleccione el Trimestre del Reporte!!" sqref="Y3">
      <formula1>$AA$2:$AA$5</formula1>
    </dataValidation>
    <dataValidation type="custom" allowBlank="1" showInputMessage="1" showErrorMessage="1" error="!! No modifique esta información !!" sqref="A25:Y29 A6:Y6 A7 I7 N7 U7:V7 A8:Y8 A9:P9 Q9:S11 J10:J11 A10:A11 A12:Y12 A13 D13 I13 N13:O13 A14:Y17 V30:Y31 P30:Q31 J30:K31 E30:E31 A32:Y32">
      <formula1>0</formula1>
    </dataValidation>
    <dataValidation type="custom" allowBlank="1" showInputMessage="1" showErrorMessage="1" error="!!No modifique esta información!!" sqref="A30:B31">
      <formula1>0</formula1>
    </dataValidation>
    <dataValidation type="list" allowBlank="1" showInputMessage="1" showErrorMessage="1" sqref="G30:G31 S30:S31">
      <formula1>$AH$6:$AH$20</formula1>
    </dataValidation>
  </dataValidations>
  <pageMargins left="0.83" right="0.59055118110236227" top="0.35433070866141736" bottom="0.35433070866141736" header="0" footer="0.31496062992125984"/>
  <pageSetup paperSize="5" scale="48" orientation="landscape" r:id="rId1"/>
  <headerFooter>
    <oddFooter>&amp;C&amp;P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36"/>
  <sheetViews>
    <sheetView showGridLines="0" view="pageBreakPreview" topLeftCell="F27" zoomScaleNormal="80" zoomScaleSheetLayoutView="100" workbookViewId="0">
      <selection activeCell="L37" sqref="L37"/>
    </sheetView>
  </sheetViews>
  <sheetFormatPr baseColWidth="10" defaultRowHeight="15"/>
  <cols>
    <col min="1" max="1" width="18.85546875" style="7" customWidth="1"/>
    <col min="2" max="2" width="19.85546875" style="7" customWidth="1"/>
    <col min="3" max="3" width="24.5703125" style="7" customWidth="1"/>
    <col min="4" max="4" width="37.85546875" style="7" customWidth="1"/>
    <col min="5" max="5" width="35.7109375" style="7" customWidth="1"/>
    <col min="6" max="6" width="9.28515625" style="7" customWidth="1"/>
    <col min="7" max="7" width="8.140625" style="7" customWidth="1"/>
    <col min="8" max="8" width="10.5703125" style="7" customWidth="1"/>
    <col min="9" max="9" width="12" style="7" customWidth="1"/>
    <col min="10" max="10" width="12.140625" style="7" customWidth="1"/>
    <col min="11" max="11" width="13.28515625" style="7" customWidth="1"/>
    <col min="12" max="12" width="10.140625" style="7" customWidth="1"/>
    <col min="13" max="13" width="4.7109375" style="7" hidden="1" customWidth="1"/>
    <col min="14" max="14" width="14.5703125" style="7" customWidth="1"/>
    <col min="15" max="15" width="6.140625" style="7" hidden="1" customWidth="1"/>
    <col min="16" max="16" width="9.7109375" style="7" customWidth="1"/>
    <col min="17" max="17" width="7.140625" style="7" hidden="1" customWidth="1"/>
    <col min="18" max="18" width="9.42578125" style="7" customWidth="1"/>
    <col min="19" max="19" width="9.5703125" style="7" customWidth="1"/>
    <col min="20" max="20" width="8.85546875" style="7" customWidth="1"/>
    <col min="21" max="21" width="9.28515625" style="7" customWidth="1"/>
    <col min="22" max="22" width="10.7109375" style="7" bestFit="1" customWidth="1"/>
    <col min="23" max="23" width="9.7109375" style="7" customWidth="1"/>
    <col min="24" max="24" width="9" style="7" customWidth="1"/>
    <col min="25" max="25" width="14.7109375" style="7" customWidth="1"/>
    <col min="26" max="26" width="11.5703125" style="7" hidden="1" customWidth="1"/>
    <col min="27" max="27" width="6.140625" style="7" hidden="1" customWidth="1"/>
    <col min="28" max="28" width="7.7109375" style="7" hidden="1" customWidth="1"/>
    <col min="29" max="30" width="11.42578125" style="7" hidden="1" customWidth="1"/>
    <col min="31" max="31" width="22.28515625" style="7" hidden="1" customWidth="1"/>
    <col min="32" max="32" width="18.5703125" style="7" hidden="1" customWidth="1"/>
    <col min="33" max="33" width="19.42578125" style="7" hidden="1" customWidth="1"/>
    <col min="34" max="34" width="11.42578125" style="7" hidden="1" customWidth="1"/>
    <col min="35" max="35" width="19.140625" style="7" hidden="1" customWidth="1"/>
    <col min="36" max="52" width="11.42578125" style="7" hidden="1" customWidth="1"/>
    <col min="53" max="53" width="7.85546875" style="7" hidden="1" customWidth="1"/>
    <col min="54" max="54" width="80" style="7" hidden="1" customWidth="1"/>
    <col min="55" max="55" width="11.5703125" style="7" hidden="1" customWidth="1"/>
    <col min="56" max="56" width="38.140625" style="7" hidden="1" customWidth="1"/>
    <col min="57" max="57" width="75.28515625" style="7" hidden="1" customWidth="1"/>
    <col min="58" max="58" width="73" style="7" hidden="1" customWidth="1"/>
    <col min="59" max="59" width="59.42578125" style="7" hidden="1" customWidth="1"/>
    <col min="60" max="60" width="45.7109375" style="7" hidden="1" customWidth="1"/>
    <col min="61" max="61" width="90" style="7" hidden="1" customWidth="1"/>
    <col min="62" max="62" width="43.42578125" style="7" hidden="1" customWidth="1"/>
    <col min="63" max="63" width="29.85546875" style="7" hidden="1" customWidth="1"/>
    <col min="64" max="64" width="38.85546875" style="7" hidden="1" customWidth="1"/>
    <col min="65" max="65" width="55.5703125" style="7" hidden="1" customWidth="1"/>
    <col min="66" max="66" width="96.85546875" style="7" hidden="1" customWidth="1"/>
    <col min="67" max="67" width="34" style="7" hidden="1" customWidth="1"/>
    <col min="68" max="68" width="85.28515625" style="7" hidden="1" customWidth="1"/>
    <col min="69" max="69" width="39" style="7" customWidth="1"/>
    <col min="70" max="16384" width="11.42578125" style="7"/>
  </cols>
  <sheetData>
    <row r="1" spans="1:54" s="8" customFormat="1" ht="16.5" hidden="1" customHeight="1">
      <c r="B1" s="696"/>
      <c r="C1" s="696"/>
      <c r="D1" s="696"/>
      <c r="E1" s="696"/>
      <c r="F1" s="696"/>
      <c r="G1" s="696"/>
      <c r="H1" s="696"/>
      <c r="I1" s="696"/>
      <c r="J1" s="696"/>
      <c r="K1" s="696"/>
      <c r="L1" s="696"/>
      <c r="M1" s="696"/>
      <c r="N1" s="696"/>
      <c r="O1" s="696"/>
      <c r="P1" s="696"/>
      <c r="Q1" s="696"/>
      <c r="R1" s="696"/>
      <c r="S1" s="696"/>
      <c r="T1" s="696"/>
    </row>
    <row r="2" spans="1:54" s="8" customFormat="1" ht="14.25" customHeight="1">
      <c r="A2" s="697" t="s">
        <v>547</v>
      </c>
      <c r="B2" s="697"/>
      <c r="C2" s="697"/>
      <c r="D2" s="697"/>
      <c r="E2" s="697"/>
      <c r="F2" s="697"/>
      <c r="G2" s="697"/>
      <c r="H2" s="697"/>
      <c r="I2" s="697"/>
      <c r="J2" s="697"/>
      <c r="K2" s="697"/>
      <c r="L2" s="697"/>
      <c r="M2" s="697"/>
      <c r="N2" s="697"/>
      <c r="O2" s="697"/>
      <c r="P2" s="697"/>
      <c r="Q2" s="697"/>
      <c r="R2" s="697"/>
      <c r="S2" s="697"/>
      <c r="T2" s="697"/>
      <c r="U2" s="697"/>
      <c r="V2" s="319"/>
      <c r="W2" s="698" t="s">
        <v>548</v>
      </c>
      <c r="X2" s="698"/>
      <c r="Y2" s="698"/>
      <c r="AA2" s="21" t="s">
        <v>549</v>
      </c>
    </row>
    <row r="3" spans="1:54" s="8" customFormat="1" ht="18" customHeight="1">
      <c r="A3" s="699"/>
      <c r="B3" s="699"/>
      <c r="C3" s="699"/>
      <c r="D3" s="699"/>
      <c r="E3" s="699"/>
      <c r="F3" s="699"/>
      <c r="G3" s="699"/>
      <c r="H3" s="699"/>
      <c r="I3" s="699"/>
      <c r="J3" s="699"/>
      <c r="K3" s="699"/>
      <c r="L3" s="699"/>
      <c r="M3" s="699"/>
      <c r="N3" s="699"/>
      <c r="O3" s="699"/>
      <c r="P3" s="699"/>
      <c r="Q3" s="699"/>
      <c r="R3" s="699"/>
      <c r="S3" s="699"/>
      <c r="T3" s="699"/>
      <c r="U3" s="699"/>
      <c r="V3" s="319"/>
      <c r="W3" s="700" t="s">
        <v>550</v>
      </c>
      <c r="X3" s="700"/>
      <c r="Y3" s="22" t="s">
        <v>553</v>
      </c>
      <c r="AA3" s="21" t="s">
        <v>552</v>
      </c>
    </row>
    <row r="4" spans="1:54" s="8" customFormat="1" ht="15.75" customHeight="1">
      <c r="A4" s="701"/>
      <c r="B4" s="701"/>
      <c r="C4" s="701"/>
      <c r="D4" s="701"/>
      <c r="E4" s="701"/>
      <c r="F4" s="701"/>
      <c r="G4" s="701"/>
      <c r="H4" s="701"/>
      <c r="I4" s="701"/>
      <c r="J4" s="701"/>
      <c r="K4" s="701"/>
      <c r="L4" s="701"/>
      <c r="M4" s="701"/>
      <c r="N4" s="701"/>
      <c r="O4" s="701"/>
      <c r="P4" s="701"/>
      <c r="Q4" s="701"/>
      <c r="R4" s="701"/>
      <c r="S4" s="701"/>
      <c r="T4" s="701"/>
      <c r="U4" s="701"/>
      <c r="V4" s="319"/>
      <c r="W4" s="23"/>
      <c r="X4" s="23"/>
      <c r="Y4" s="23"/>
      <c r="AA4" s="21" t="s">
        <v>553</v>
      </c>
    </row>
    <row r="5" spans="1:54" s="8" customFormat="1" ht="12.75" customHeight="1" thickBot="1">
      <c r="C5" s="319"/>
      <c r="D5" s="319"/>
      <c r="E5" s="319"/>
      <c r="F5" s="319"/>
      <c r="G5" s="319"/>
      <c r="H5" s="319"/>
      <c r="I5" s="319"/>
      <c r="J5" s="319"/>
      <c r="K5" s="319"/>
      <c r="L5" s="319"/>
      <c r="M5" s="319"/>
      <c r="N5" s="319"/>
      <c r="O5" s="319"/>
      <c r="P5" s="319"/>
      <c r="Q5" s="319"/>
      <c r="R5" s="319"/>
      <c r="S5" s="319"/>
      <c r="T5" s="319"/>
      <c r="U5" s="319"/>
      <c r="V5" s="319"/>
      <c r="W5" s="319"/>
      <c r="X5" s="319"/>
      <c r="Y5" s="319"/>
      <c r="AA5" s="262" t="s">
        <v>551</v>
      </c>
      <c r="AD5" s="8" t="s">
        <v>41</v>
      </c>
      <c r="AI5" s="263" t="s">
        <v>554</v>
      </c>
    </row>
    <row r="6" spans="1:54" s="25" customFormat="1" ht="19.5" thickBot="1">
      <c r="A6" s="657" t="s">
        <v>555</v>
      </c>
      <c r="B6" s="658"/>
      <c r="C6" s="658"/>
      <c r="D6" s="658"/>
      <c r="E6" s="658"/>
      <c r="F6" s="658"/>
      <c r="G6" s="658"/>
      <c r="H6" s="658"/>
      <c r="I6" s="658"/>
      <c r="J6" s="658"/>
      <c r="K6" s="658"/>
      <c r="L6" s="658"/>
      <c r="M6" s="658"/>
      <c r="N6" s="658"/>
      <c r="O6" s="658"/>
      <c r="P6" s="658"/>
      <c r="Q6" s="658"/>
      <c r="R6" s="658"/>
      <c r="S6" s="658"/>
      <c r="T6" s="658"/>
      <c r="U6" s="658"/>
      <c r="V6" s="658"/>
      <c r="W6" s="658"/>
      <c r="X6" s="658"/>
      <c r="Y6" s="659"/>
      <c r="Z6" s="24" t="s">
        <v>556</v>
      </c>
      <c r="AA6" s="7" t="s">
        <v>27</v>
      </c>
      <c r="AC6" s="7" t="s">
        <v>52</v>
      </c>
      <c r="AD6" s="26" t="s">
        <v>23</v>
      </c>
      <c r="AE6" s="26" t="s">
        <v>26</v>
      </c>
      <c r="AF6" s="5" t="s">
        <v>22</v>
      </c>
      <c r="AG6" s="7">
        <v>2013</v>
      </c>
      <c r="AH6" s="264" t="s">
        <v>557</v>
      </c>
      <c r="AI6" s="7" t="s">
        <v>558</v>
      </c>
      <c r="BA6" s="8"/>
      <c r="BB6" s="8"/>
    </row>
    <row r="7" spans="1:54" ht="30.75" customHeight="1" thickBot="1">
      <c r="A7" s="27" t="s">
        <v>6</v>
      </c>
      <c r="B7" s="687" t="s">
        <v>7</v>
      </c>
      <c r="C7" s="688"/>
      <c r="D7" s="688"/>
      <c r="E7" s="688"/>
      <c r="F7" s="688"/>
      <c r="G7" s="688"/>
      <c r="H7" s="689"/>
      <c r="I7" s="28" t="s">
        <v>559</v>
      </c>
      <c r="J7" s="29" t="s">
        <v>560</v>
      </c>
      <c r="K7" s="669" t="s">
        <v>561</v>
      </c>
      <c r="L7" s="670"/>
      <c r="M7" s="690"/>
      <c r="N7" s="27" t="s">
        <v>562</v>
      </c>
      <c r="O7" s="669" t="s">
        <v>563</v>
      </c>
      <c r="P7" s="670"/>
      <c r="Q7" s="670"/>
      <c r="R7" s="670"/>
      <c r="S7" s="670"/>
      <c r="T7" s="690"/>
      <c r="U7" s="691" t="s">
        <v>564</v>
      </c>
      <c r="V7" s="692"/>
      <c r="W7" s="693" t="s">
        <v>563</v>
      </c>
      <c r="X7" s="694"/>
      <c r="Y7" s="695"/>
      <c r="Z7" s="24" t="s">
        <v>65</v>
      </c>
      <c r="AA7" s="7" t="s">
        <v>28</v>
      </c>
      <c r="AC7" s="7" t="s">
        <v>21</v>
      </c>
      <c r="AD7" s="26" t="s">
        <v>53</v>
      </c>
      <c r="AE7" s="26" t="s">
        <v>520</v>
      </c>
      <c r="AF7" s="5" t="s">
        <v>64</v>
      </c>
      <c r="AG7" s="7">
        <v>2014</v>
      </c>
      <c r="AH7" s="264" t="s">
        <v>565</v>
      </c>
      <c r="AI7" s="7" t="s">
        <v>566</v>
      </c>
      <c r="BA7" s="8"/>
      <c r="BB7" s="8"/>
    </row>
    <row r="8" spans="1:54" s="25" customFormat="1" ht="19.5" thickBot="1">
      <c r="A8" s="657" t="s">
        <v>567</v>
      </c>
      <c r="B8" s="658"/>
      <c r="C8" s="658"/>
      <c r="D8" s="658"/>
      <c r="E8" s="658"/>
      <c r="F8" s="658"/>
      <c r="G8" s="658"/>
      <c r="H8" s="658"/>
      <c r="I8" s="658"/>
      <c r="J8" s="658"/>
      <c r="K8" s="658"/>
      <c r="L8" s="658"/>
      <c r="M8" s="658"/>
      <c r="N8" s="658"/>
      <c r="O8" s="658"/>
      <c r="P8" s="658"/>
      <c r="Q8" s="658"/>
      <c r="R8" s="658"/>
      <c r="S8" s="658"/>
      <c r="T8" s="658"/>
      <c r="U8" s="658"/>
      <c r="V8" s="658"/>
      <c r="W8" s="658"/>
      <c r="X8" s="658"/>
      <c r="Y8" s="659"/>
      <c r="Z8" s="30" t="s">
        <v>568</v>
      </c>
      <c r="AA8" s="7" t="s">
        <v>29</v>
      </c>
      <c r="AD8" s="26" t="s">
        <v>74</v>
      </c>
      <c r="AE8" s="26" t="s">
        <v>569</v>
      </c>
      <c r="AG8" s="7">
        <v>2015</v>
      </c>
      <c r="AH8" s="264" t="s">
        <v>570</v>
      </c>
      <c r="AI8" s="7" t="s">
        <v>571</v>
      </c>
      <c r="BA8" s="8"/>
      <c r="BB8" s="8"/>
    </row>
    <row r="9" spans="1:54" ht="16.5" customHeight="1" thickBot="1">
      <c r="A9" s="660" t="s">
        <v>572</v>
      </c>
      <c r="B9" s="661"/>
      <c r="C9" s="661"/>
      <c r="D9" s="661"/>
      <c r="E9" s="661"/>
      <c r="F9" s="661"/>
      <c r="G9" s="661"/>
      <c r="H9" s="661"/>
      <c r="I9" s="662"/>
      <c r="J9" s="663" t="s">
        <v>573</v>
      </c>
      <c r="K9" s="664"/>
      <c r="L9" s="664"/>
      <c r="M9" s="664"/>
      <c r="N9" s="664"/>
      <c r="O9" s="664"/>
      <c r="P9" s="665"/>
      <c r="Q9" s="666" t="s">
        <v>574</v>
      </c>
      <c r="R9" s="666"/>
      <c r="S9" s="666"/>
      <c r="T9" s="669" t="s">
        <v>5</v>
      </c>
      <c r="U9" s="670"/>
      <c r="V9" s="670"/>
      <c r="W9" s="670"/>
      <c r="X9" s="670"/>
      <c r="Y9" s="671"/>
      <c r="Z9" s="24" t="s">
        <v>83</v>
      </c>
      <c r="AA9" s="7" t="s">
        <v>30</v>
      </c>
      <c r="AD9" s="26" t="s">
        <v>82</v>
      </c>
      <c r="AE9" s="26" t="s">
        <v>98</v>
      </c>
      <c r="AG9" s="7">
        <v>2016</v>
      </c>
      <c r="AH9" s="264" t="s">
        <v>575</v>
      </c>
      <c r="BA9" s="8"/>
      <c r="BB9" s="8"/>
    </row>
    <row r="10" spans="1:54" ht="27.75" customHeight="1" thickBot="1">
      <c r="A10" s="31" t="s">
        <v>576</v>
      </c>
      <c r="B10" s="678" t="s">
        <v>15</v>
      </c>
      <c r="C10" s="679"/>
      <c r="D10" s="679"/>
      <c r="E10" s="679"/>
      <c r="F10" s="679"/>
      <c r="G10" s="679"/>
      <c r="H10" s="679"/>
      <c r="I10" s="680"/>
      <c r="J10" s="32" t="s">
        <v>18</v>
      </c>
      <c r="K10" s="681" t="s">
        <v>5</v>
      </c>
      <c r="L10" s="682"/>
      <c r="M10" s="682"/>
      <c r="N10" s="682"/>
      <c r="O10" s="682"/>
      <c r="P10" s="683"/>
      <c r="Q10" s="667"/>
      <c r="R10" s="667"/>
      <c r="S10" s="667"/>
      <c r="T10" s="672"/>
      <c r="U10" s="673"/>
      <c r="V10" s="673"/>
      <c r="W10" s="673"/>
      <c r="X10" s="673"/>
      <c r="Y10" s="674"/>
      <c r="Z10" s="24" t="s">
        <v>65</v>
      </c>
      <c r="AE10" s="26" t="s">
        <v>54</v>
      </c>
      <c r="AG10" s="7">
        <v>2017</v>
      </c>
      <c r="AH10" s="264" t="s">
        <v>577</v>
      </c>
      <c r="BA10" s="8"/>
      <c r="BB10" s="8"/>
    </row>
    <row r="11" spans="1:54" ht="24.75" customHeight="1" thickBot="1">
      <c r="A11" s="33" t="s">
        <v>16</v>
      </c>
      <c r="B11" s="684" t="s">
        <v>346</v>
      </c>
      <c r="C11" s="685"/>
      <c r="D11" s="685"/>
      <c r="E11" s="684"/>
      <c r="F11" s="685"/>
      <c r="G11" s="685"/>
      <c r="H11" s="685"/>
      <c r="I11" s="686"/>
      <c r="J11" s="36" t="s">
        <v>16</v>
      </c>
      <c r="K11" s="647" t="s">
        <v>5</v>
      </c>
      <c r="L11" s="648"/>
      <c r="M11" s="648"/>
      <c r="N11" s="648"/>
      <c r="O11" s="648"/>
      <c r="P11" s="649"/>
      <c r="Q11" s="668"/>
      <c r="R11" s="668"/>
      <c r="S11" s="668"/>
      <c r="T11" s="675"/>
      <c r="U11" s="676"/>
      <c r="V11" s="676"/>
      <c r="W11" s="676"/>
      <c r="X11" s="676"/>
      <c r="Y11" s="677"/>
      <c r="Z11" s="24" t="s">
        <v>90</v>
      </c>
      <c r="AG11" s="7">
        <v>2018</v>
      </c>
      <c r="AH11" s="264" t="s">
        <v>578</v>
      </c>
      <c r="BA11" s="8"/>
      <c r="BB11" s="8"/>
    </row>
    <row r="12" spans="1:54" ht="15.75" customHeight="1" thickTop="1" thickBot="1">
      <c r="A12" s="733" t="s">
        <v>579</v>
      </c>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5"/>
      <c r="Z12" s="24" t="s">
        <v>580</v>
      </c>
      <c r="AG12" s="7">
        <v>2019</v>
      </c>
      <c r="AH12" s="264" t="s">
        <v>581</v>
      </c>
      <c r="BA12" s="8"/>
      <c r="BB12" s="8"/>
    </row>
    <row r="13" spans="1:54" ht="34.5" customHeight="1" thickTop="1" thickBot="1">
      <c r="A13" s="358" t="s">
        <v>9</v>
      </c>
      <c r="B13" s="871" t="s">
        <v>10</v>
      </c>
      <c r="C13" s="872"/>
      <c r="D13" s="318" t="s">
        <v>11</v>
      </c>
      <c r="E13" s="873" t="s">
        <v>106</v>
      </c>
      <c r="F13" s="874"/>
      <c r="G13" s="874"/>
      <c r="H13" s="875"/>
      <c r="I13" s="359" t="s">
        <v>13</v>
      </c>
      <c r="J13" s="876" t="s">
        <v>143</v>
      </c>
      <c r="K13" s="877"/>
      <c r="L13" s="877"/>
      <c r="M13" s="878"/>
      <c r="N13" s="744" t="s">
        <v>582</v>
      </c>
      <c r="O13" s="745"/>
      <c r="P13" s="826" t="s">
        <v>656</v>
      </c>
      <c r="Q13" s="822"/>
      <c r="R13" s="822"/>
      <c r="S13" s="822"/>
      <c r="T13" s="822"/>
      <c r="U13" s="822"/>
      <c r="V13" s="822"/>
      <c r="W13" s="822"/>
      <c r="X13" s="822"/>
      <c r="Y13" s="822"/>
      <c r="Z13" s="24" t="s">
        <v>583</v>
      </c>
      <c r="AG13" s="7">
        <v>2020</v>
      </c>
      <c r="AH13" s="264" t="s">
        <v>584</v>
      </c>
      <c r="BA13" s="8"/>
      <c r="BB13" s="8"/>
    </row>
    <row r="14" spans="1:54" ht="15.75" thickBot="1">
      <c r="A14" s="624" t="s">
        <v>585</v>
      </c>
      <c r="B14" s="625"/>
      <c r="C14" s="625"/>
      <c r="D14" s="625"/>
      <c r="E14" s="625"/>
      <c r="F14" s="625"/>
      <c r="G14" s="625"/>
      <c r="H14" s="625"/>
      <c r="I14" s="625"/>
      <c r="J14" s="625"/>
      <c r="K14" s="625"/>
      <c r="L14" s="625"/>
      <c r="M14" s="625"/>
      <c r="N14" s="625"/>
      <c r="O14" s="625"/>
      <c r="P14" s="625"/>
      <c r="Q14" s="625"/>
      <c r="R14" s="625"/>
      <c r="S14" s="625"/>
      <c r="T14" s="625"/>
      <c r="U14" s="625"/>
      <c r="V14" s="625"/>
      <c r="W14" s="625"/>
      <c r="X14" s="766"/>
      <c r="Y14" s="767"/>
      <c r="AG14" s="7">
        <v>2021</v>
      </c>
      <c r="BA14" s="8"/>
      <c r="BB14" s="8"/>
    </row>
    <row r="15" spans="1:54" ht="26.25" customHeight="1" thickBot="1">
      <c r="A15" s="629" t="s">
        <v>411</v>
      </c>
      <c r="B15" s="617" t="s">
        <v>586</v>
      </c>
      <c r="C15" s="631" t="s">
        <v>587</v>
      </c>
      <c r="D15" s="631"/>
      <c r="E15" s="631"/>
      <c r="F15" s="631"/>
      <c r="G15" s="631"/>
      <c r="H15" s="631"/>
      <c r="I15" s="631"/>
      <c r="J15" s="631"/>
      <c r="K15" s="631"/>
      <c r="L15" s="631"/>
      <c r="M15" s="631"/>
      <c r="N15" s="631"/>
      <c r="O15" s="631"/>
      <c r="P15" s="631"/>
      <c r="Q15" s="631"/>
      <c r="R15" s="631"/>
      <c r="S15" s="631"/>
      <c r="T15" s="631"/>
      <c r="U15" s="631"/>
      <c r="V15" s="631"/>
      <c r="W15" s="617" t="s">
        <v>588</v>
      </c>
      <c r="X15" s="617"/>
      <c r="Y15" s="632" t="s">
        <v>589</v>
      </c>
      <c r="AG15" s="7">
        <v>2022</v>
      </c>
      <c r="BA15" s="8"/>
      <c r="BB15" s="8"/>
    </row>
    <row r="16" spans="1:54" ht="31.5" customHeight="1" thickBot="1">
      <c r="A16" s="630"/>
      <c r="B16" s="614"/>
      <c r="C16" s="616" t="s">
        <v>590</v>
      </c>
      <c r="D16" s="616" t="s">
        <v>591</v>
      </c>
      <c r="E16" s="616" t="s">
        <v>592</v>
      </c>
      <c r="F16" s="618" t="s">
        <v>24</v>
      </c>
      <c r="G16" s="619"/>
      <c r="H16" s="616" t="s">
        <v>39</v>
      </c>
      <c r="I16" s="618" t="s">
        <v>593</v>
      </c>
      <c r="J16" s="619"/>
      <c r="K16" s="616" t="s">
        <v>40</v>
      </c>
      <c r="L16" s="618" t="s">
        <v>42</v>
      </c>
      <c r="M16" s="622"/>
      <c r="N16" s="619"/>
      <c r="O16" s="614" t="s">
        <v>25</v>
      </c>
      <c r="P16" s="614"/>
      <c r="Q16" s="614"/>
      <c r="R16" s="614"/>
      <c r="S16" s="614"/>
      <c r="T16" s="614"/>
      <c r="U16" s="614" t="s">
        <v>594</v>
      </c>
      <c r="V16" s="614"/>
      <c r="W16" s="614" t="s">
        <v>595</v>
      </c>
      <c r="X16" s="614"/>
      <c r="Y16" s="633"/>
      <c r="AG16" s="7">
        <v>2023</v>
      </c>
      <c r="BA16" s="8"/>
      <c r="BB16" s="8"/>
    </row>
    <row r="17" spans="1:54" ht="22.5" customHeight="1" thickBot="1">
      <c r="A17" s="630"/>
      <c r="B17" s="614"/>
      <c r="C17" s="634"/>
      <c r="D17" s="634"/>
      <c r="E17" s="634"/>
      <c r="F17" s="620"/>
      <c r="G17" s="621"/>
      <c r="H17" s="617"/>
      <c r="I17" s="620"/>
      <c r="J17" s="621"/>
      <c r="K17" s="617"/>
      <c r="L17" s="620"/>
      <c r="M17" s="623"/>
      <c r="N17" s="621"/>
      <c r="O17" s="50">
        <v>2013</v>
      </c>
      <c r="P17" s="50">
        <v>2014</v>
      </c>
      <c r="Q17" s="50">
        <v>2015</v>
      </c>
      <c r="R17" s="50">
        <v>2015</v>
      </c>
      <c r="S17" s="50">
        <v>2016</v>
      </c>
      <c r="T17" s="50"/>
      <c r="U17" s="51" t="s">
        <v>596</v>
      </c>
      <c r="V17" s="51" t="s">
        <v>597</v>
      </c>
      <c r="W17" s="50" t="s">
        <v>598</v>
      </c>
      <c r="X17" s="50" t="s">
        <v>599</v>
      </c>
      <c r="Y17" s="631"/>
      <c r="AG17" s="7">
        <v>2024</v>
      </c>
      <c r="BA17" s="8"/>
      <c r="BB17" s="8"/>
    </row>
    <row r="18" spans="1:54" ht="15.75" thickBot="1">
      <c r="A18" s="52" t="s">
        <v>412</v>
      </c>
      <c r="B18" s="61" t="s">
        <v>5</v>
      </c>
      <c r="C18" s="54"/>
      <c r="D18" s="54"/>
      <c r="E18" s="54"/>
      <c r="F18" s="606" t="s">
        <v>600</v>
      </c>
      <c r="G18" s="607"/>
      <c r="H18" s="55" t="s">
        <v>52</v>
      </c>
      <c r="I18" s="606" t="s">
        <v>23</v>
      </c>
      <c r="J18" s="607"/>
      <c r="K18" s="55" t="s">
        <v>22</v>
      </c>
      <c r="L18" s="606" t="s">
        <v>580</v>
      </c>
      <c r="M18" s="615"/>
      <c r="N18" s="607"/>
      <c r="O18" s="57"/>
      <c r="P18" s="57"/>
      <c r="Q18" s="57"/>
      <c r="R18" s="57"/>
      <c r="S18" s="57"/>
      <c r="T18" s="57"/>
      <c r="U18" s="58"/>
      <c r="V18" s="58"/>
      <c r="W18" s="59"/>
      <c r="X18" s="58"/>
      <c r="Y18" s="60"/>
      <c r="BA18" s="8"/>
      <c r="BB18" s="8"/>
    </row>
    <row r="19" spans="1:54" ht="15.75" thickBot="1">
      <c r="A19" s="52" t="s">
        <v>414</v>
      </c>
      <c r="B19" s="61" t="s">
        <v>5</v>
      </c>
      <c r="C19" s="57"/>
      <c r="D19" s="57"/>
      <c r="E19" s="57"/>
      <c r="F19" s="609"/>
      <c r="G19" s="610"/>
      <c r="H19" s="62"/>
      <c r="I19" s="606"/>
      <c r="J19" s="607"/>
      <c r="K19" s="62"/>
      <c r="L19" s="602"/>
      <c r="M19" s="608"/>
      <c r="N19" s="603"/>
      <c r="O19" s="57"/>
      <c r="P19" s="57"/>
      <c r="Q19" s="57"/>
      <c r="R19" s="57"/>
      <c r="S19" s="57"/>
      <c r="T19" s="57"/>
      <c r="U19" s="58"/>
      <c r="V19" s="58"/>
      <c r="W19" s="59"/>
      <c r="X19" s="58"/>
      <c r="Y19" s="60"/>
      <c r="BA19" s="8"/>
      <c r="BB19" s="8"/>
    </row>
    <row r="20" spans="1:54" ht="15.75" thickBot="1">
      <c r="A20" s="320" t="s">
        <v>416</v>
      </c>
      <c r="B20" s="63" t="s">
        <v>5</v>
      </c>
      <c r="C20" s="57"/>
      <c r="D20" s="57"/>
      <c r="E20" s="57"/>
      <c r="F20" s="609"/>
      <c r="G20" s="610"/>
      <c r="H20" s="62"/>
      <c r="I20" s="606"/>
      <c r="J20" s="607"/>
      <c r="K20" s="62"/>
      <c r="L20" s="602"/>
      <c r="M20" s="608"/>
      <c r="N20" s="603"/>
      <c r="O20" s="57"/>
      <c r="P20" s="57"/>
      <c r="Q20" s="57"/>
      <c r="R20" s="57"/>
      <c r="S20" s="57"/>
      <c r="T20" s="64"/>
      <c r="U20" s="65"/>
      <c r="V20" s="58"/>
      <c r="W20" s="59"/>
      <c r="X20" s="58"/>
      <c r="Y20" s="60"/>
      <c r="BA20" s="8"/>
      <c r="BB20" s="8"/>
    </row>
    <row r="21" spans="1:54" ht="138" customHeight="1" thickBot="1">
      <c r="A21" s="76" t="s">
        <v>417</v>
      </c>
      <c r="B21" s="66" t="s">
        <v>1176</v>
      </c>
      <c r="C21" s="67" t="s">
        <v>1177</v>
      </c>
      <c r="D21" s="67" t="s">
        <v>1178</v>
      </c>
      <c r="E21" s="67" t="s">
        <v>1179</v>
      </c>
      <c r="F21" s="604" t="s">
        <v>26</v>
      </c>
      <c r="G21" s="605"/>
      <c r="H21" s="62" t="s">
        <v>21</v>
      </c>
      <c r="I21" s="606" t="s">
        <v>23</v>
      </c>
      <c r="J21" s="607"/>
      <c r="K21" s="62" t="s">
        <v>22</v>
      </c>
      <c r="L21" s="602" t="s">
        <v>568</v>
      </c>
      <c r="M21" s="608"/>
      <c r="N21" s="603"/>
      <c r="O21" s="57"/>
      <c r="P21" s="57"/>
      <c r="Q21" s="57"/>
      <c r="R21" s="57"/>
      <c r="S21" s="57"/>
      <c r="T21" s="64"/>
      <c r="U21" s="68">
        <v>0.75</v>
      </c>
      <c r="V21" s="58"/>
      <c r="W21" s="59">
        <v>48</v>
      </c>
      <c r="X21" s="58">
        <v>0.92310000000000003</v>
      </c>
      <c r="Y21" s="60" t="s">
        <v>558</v>
      </c>
      <c r="BA21" s="8"/>
      <c r="BB21" s="8"/>
    </row>
    <row r="22" spans="1:54" ht="106.5" customHeight="1" thickBot="1">
      <c r="A22" s="76" t="s">
        <v>419</v>
      </c>
      <c r="B22" s="61" t="s">
        <v>1180</v>
      </c>
      <c r="C22" s="67" t="s">
        <v>1181</v>
      </c>
      <c r="D22" s="67" t="s">
        <v>1182</v>
      </c>
      <c r="E22" s="67" t="s">
        <v>1183</v>
      </c>
      <c r="F22" s="604" t="s">
        <v>26</v>
      </c>
      <c r="G22" s="605"/>
      <c r="H22" s="62" t="s">
        <v>21</v>
      </c>
      <c r="I22" s="606" t="s">
        <v>23</v>
      </c>
      <c r="J22" s="607"/>
      <c r="K22" s="62" t="s">
        <v>22</v>
      </c>
      <c r="L22" s="602" t="s">
        <v>568</v>
      </c>
      <c r="M22" s="896"/>
      <c r="N22" s="897" t="s">
        <v>568</v>
      </c>
      <c r="O22" s="57"/>
      <c r="P22" s="57"/>
      <c r="Q22" s="57"/>
      <c r="R22" s="57"/>
      <c r="S22" s="57"/>
      <c r="T22" s="64"/>
      <c r="U22" s="68">
        <v>0.42</v>
      </c>
      <c r="V22" s="58"/>
      <c r="W22" s="59">
        <v>93</v>
      </c>
      <c r="X22" s="58">
        <v>0.88580000000000003</v>
      </c>
      <c r="Y22" s="60" t="s">
        <v>558</v>
      </c>
      <c r="BA22" s="8"/>
      <c r="BB22" s="8"/>
    </row>
    <row r="23" spans="1:54" ht="121.5" customHeight="1" thickBot="1">
      <c r="A23" s="76" t="s">
        <v>421</v>
      </c>
      <c r="B23" s="61" t="s">
        <v>1184</v>
      </c>
      <c r="C23" s="67" t="s">
        <v>1185</v>
      </c>
      <c r="D23" s="67" t="s">
        <v>1186</v>
      </c>
      <c r="E23" s="67" t="s">
        <v>1187</v>
      </c>
      <c r="F23" s="604" t="s">
        <v>26</v>
      </c>
      <c r="G23" s="605"/>
      <c r="H23" s="62" t="s">
        <v>21</v>
      </c>
      <c r="I23" s="606" t="s">
        <v>23</v>
      </c>
      <c r="J23" s="607"/>
      <c r="K23" s="62" t="s">
        <v>22</v>
      </c>
      <c r="L23" s="602" t="s">
        <v>568</v>
      </c>
      <c r="M23" s="896"/>
      <c r="N23" s="897" t="s">
        <v>568</v>
      </c>
      <c r="O23" s="57"/>
      <c r="P23" s="57"/>
      <c r="Q23" s="57"/>
      <c r="R23" s="57"/>
      <c r="S23" s="57"/>
      <c r="T23" s="64"/>
      <c r="U23" s="68">
        <v>1</v>
      </c>
      <c r="V23" s="58"/>
      <c r="W23" s="59">
        <v>143</v>
      </c>
      <c r="X23" s="58">
        <v>1</v>
      </c>
      <c r="Y23" s="60" t="s">
        <v>558</v>
      </c>
      <c r="BA23" s="8"/>
      <c r="BB23" s="8"/>
    </row>
    <row r="24" spans="1:54" ht="107.25" customHeight="1" thickBot="1">
      <c r="A24" s="76" t="s">
        <v>1131</v>
      </c>
      <c r="B24" s="66" t="s">
        <v>1188</v>
      </c>
      <c r="C24" s="67" t="s">
        <v>1189</v>
      </c>
      <c r="D24" s="67" t="s">
        <v>1190</v>
      </c>
      <c r="E24" s="67" t="s">
        <v>1191</v>
      </c>
      <c r="F24" s="604" t="s">
        <v>600</v>
      </c>
      <c r="G24" s="605"/>
      <c r="H24" s="62" t="s">
        <v>21</v>
      </c>
      <c r="I24" s="606" t="s">
        <v>23</v>
      </c>
      <c r="J24" s="607"/>
      <c r="K24" s="62" t="s">
        <v>22</v>
      </c>
      <c r="L24" s="602" t="s">
        <v>568</v>
      </c>
      <c r="M24" s="896"/>
      <c r="N24" s="897"/>
      <c r="O24" s="57"/>
      <c r="P24" s="57"/>
      <c r="Q24" s="57"/>
      <c r="R24" s="57"/>
      <c r="S24" s="57"/>
      <c r="T24" s="64"/>
      <c r="U24" s="68">
        <v>0.15</v>
      </c>
      <c r="V24" s="58"/>
      <c r="W24" s="59">
        <v>11457</v>
      </c>
      <c r="X24" s="58">
        <v>0.15</v>
      </c>
      <c r="Y24" s="60" t="s">
        <v>558</v>
      </c>
      <c r="BA24" s="8"/>
      <c r="BB24" s="8"/>
    </row>
    <row r="25" spans="1:54" ht="134.25" customHeight="1" thickBot="1">
      <c r="A25" s="76" t="s">
        <v>422</v>
      </c>
      <c r="B25" s="66" t="s">
        <v>1192</v>
      </c>
      <c r="C25" s="67" t="s">
        <v>1193</v>
      </c>
      <c r="D25" s="67" t="s">
        <v>1194</v>
      </c>
      <c r="E25" s="67" t="s">
        <v>1195</v>
      </c>
      <c r="F25" s="604" t="s">
        <v>520</v>
      </c>
      <c r="G25" s="605"/>
      <c r="H25" s="62" t="s">
        <v>21</v>
      </c>
      <c r="I25" s="606" t="s">
        <v>23</v>
      </c>
      <c r="J25" s="607"/>
      <c r="K25" s="62" t="s">
        <v>22</v>
      </c>
      <c r="L25" s="602" t="s">
        <v>568</v>
      </c>
      <c r="M25" s="608"/>
      <c r="N25" s="603"/>
      <c r="O25" s="57"/>
      <c r="P25" s="57"/>
      <c r="Q25" s="57"/>
      <c r="R25" s="57"/>
      <c r="S25" s="57"/>
      <c r="T25" s="64"/>
      <c r="U25" s="68">
        <v>1</v>
      </c>
      <c r="V25" s="58"/>
      <c r="W25" s="59">
        <v>971</v>
      </c>
      <c r="X25" s="58">
        <v>1.3486</v>
      </c>
      <c r="Y25" s="60" t="s">
        <v>558</v>
      </c>
      <c r="BA25" s="8"/>
      <c r="BB25" s="8"/>
    </row>
    <row r="26" spans="1:54" ht="24" customHeight="1" thickBot="1">
      <c r="A26" s="588" t="s">
        <v>601</v>
      </c>
      <c r="B26" s="588"/>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BA26" s="8"/>
      <c r="BB26" s="8"/>
    </row>
    <row r="27" spans="1:54" ht="21.75" customHeight="1" thickBot="1">
      <c r="A27" s="588" t="s">
        <v>602</v>
      </c>
      <c r="B27" s="588"/>
      <c r="C27" s="588"/>
      <c r="D27" s="588"/>
      <c r="E27" s="588"/>
      <c r="F27" s="588"/>
      <c r="G27" s="588"/>
      <c r="H27" s="588"/>
      <c r="I27" s="588"/>
      <c r="J27" s="588"/>
      <c r="K27" s="588" t="s">
        <v>603</v>
      </c>
      <c r="L27" s="588"/>
      <c r="M27" s="588"/>
      <c r="N27" s="588"/>
      <c r="O27" s="588"/>
      <c r="P27" s="588"/>
      <c r="Q27" s="588"/>
      <c r="R27" s="588"/>
      <c r="S27" s="588"/>
      <c r="T27" s="588"/>
      <c r="U27" s="588"/>
      <c r="V27" s="588"/>
      <c r="W27" s="588"/>
      <c r="X27" s="588"/>
      <c r="Y27" s="588"/>
      <c r="BA27" s="8"/>
      <c r="BB27" s="8"/>
    </row>
    <row r="28" spans="1:54" ht="34.5" customHeight="1" thickBot="1">
      <c r="A28" s="588" t="s">
        <v>410</v>
      </c>
      <c r="B28" s="588"/>
      <c r="C28" s="588"/>
      <c r="D28" s="588"/>
      <c r="E28" s="588"/>
      <c r="F28" s="588" t="s">
        <v>49</v>
      </c>
      <c r="G28" s="588"/>
      <c r="H28" s="588"/>
      <c r="I28" s="588"/>
      <c r="J28" s="588"/>
      <c r="K28" s="589" t="s">
        <v>604</v>
      </c>
      <c r="L28" s="590" t="s">
        <v>605</v>
      </c>
      <c r="M28" s="591"/>
      <c r="N28" s="591"/>
      <c r="O28" s="591"/>
      <c r="P28" s="591"/>
      <c r="Q28" s="591"/>
      <c r="R28" s="591"/>
      <c r="S28" s="591"/>
      <c r="T28" s="591"/>
      <c r="U28" s="591"/>
      <c r="V28" s="591"/>
      <c r="W28" s="591"/>
      <c r="X28" s="591"/>
      <c r="Y28" s="592"/>
      <c r="BA28" s="8"/>
      <c r="BB28" s="8"/>
    </row>
    <row r="29" spans="1:54" ht="24" customHeight="1" thickBot="1">
      <c r="A29" s="588"/>
      <c r="B29" s="588"/>
      <c r="C29" s="588" t="s">
        <v>0</v>
      </c>
      <c r="D29" s="588" t="s">
        <v>1</v>
      </c>
      <c r="E29" s="588" t="s">
        <v>3</v>
      </c>
      <c r="F29" s="588" t="s">
        <v>0</v>
      </c>
      <c r="G29" s="588" t="s">
        <v>2</v>
      </c>
      <c r="H29" s="588"/>
      <c r="I29" s="589" t="s">
        <v>33</v>
      </c>
      <c r="J29" s="588" t="s">
        <v>3</v>
      </c>
      <c r="K29" s="589"/>
      <c r="L29" s="590" t="s">
        <v>606</v>
      </c>
      <c r="M29" s="591"/>
      <c r="N29" s="591"/>
      <c r="O29" s="591"/>
      <c r="P29" s="591"/>
      <c r="Q29" s="592"/>
      <c r="R29" s="593" t="s">
        <v>49</v>
      </c>
      <c r="S29" s="594"/>
      <c r="T29" s="594"/>
      <c r="U29" s="594"/>
      <c r="V29" s="595"/>
      <c r="W29" s="596" t="s">
        <v>607</v>
      </c>
      <c r="X29" s="597"/>
      <c r="Y29" s="600" t="s">
        <v>608</v>
      </c>
      <c r="BA29" s="8"/>
      <c r="BB29" s="8"/>
    </row>
    <row r="30" spans="1:54" ht="45.75" customHeight="1" thickBot="1">
      <c r="A30" s="588"/>
      <c r="B30" s="588"/>
      <c r="C30" s="588"/>
      <c r="D30" s="588"/>
      <c r="E30" s="588"/>
      <c r="F30" s="588"/>
      <c r="G30" s="588"/>
      <c r="H30" s="588"/>
      <c r="I30" s="589"/>
      <c r="J30" s="588"/>
      <c r="K30" s="589"/>
      <c r="L30" s="590" t="s">
        <v>609</v>
      </c>
      <c r="M30" s="592"/>
      <c r="N30" s="590" t="s">
        <v>1</v>
      </c>
      <c r="O30" s="592"/>
      <c r="P30" s="593" t="s">
        <v>3</v>
      </c>
      <c r="Q30" s="595"/>
      <c r="R30" s="305" t="s">
        <v>609</v>
      </c>
      <c r="S30" s="593" t="s">
        <v>2</v>
      </c>
      <c r="T30" s="595"/>
      <c r="U30" s="81" t="s">
        <v>610</v>
      </c>
      <c r="V30" s="306" t="s">
        <v>3</v>
      </c>
      <c r="W30" s="598"/>
      <c r="X30" s="599"/>
      <c r="Y30" s="601"/>
      <c r="BA30" s="8"/>
      <c r="BB30" s="8"/>
    </row>
    <row r="31" spans="1:54" ht="19.5" customHeight="1" thickBot="1">
      <c r="A31" s="576" t="s">
        <v>611</v>
      </c>
      <c r="B31" s="577"/>
      <c r="C31" s="291">
        <v>3200</v>
      </c>
      <c r="D31" s="83"/>
      <c r="E31" s="290">
        <f>SUM(C31:D31)</f>
        <v>3200</v>
      </c>
      <c r="F31" s="83"/>
      <c r="G31" s="85" t="s">
        <v>577</v>
      </c>
      <c r="H31" s="83"/>
      <c r="I31" s="83"/>
      <c r="J31" s="84">
        <f>SUM(F31:I31)</f>
        <v>0</v>
      </c>
      <c r="K31" s="290">
        <f>E31+J31</f>
        <v>3200</v>
      </c>
      <c r="L31" s="580"/>
      <c r="M31" s="581"/>
      <c r="N31" s="580"/>
      <c r="O31" s="581"/>
      <c r="P31" s="582">
        <f>SUM(L31:O31)</f>
        <v>0</v>
      </c>
      <c r="Q31" s="583"/>
      <c r="R31" s="86"/>
      <c r="S31" s="85" t="s">
        <v>581</v>
      </c>
      <c r="T31" s="86"/>
      <c r="U31" s="86"/>
      <c r="V31" s="87">
        <f>SUM(R31,T31,U31)</f>
        <v>0</v>
      </c>
      <c r="W31" s="706">
        <f>SUM(P31,V31)</f>
        <v>0</v>
      </c>
      <c r="X31" s="707"/>
      <c r="Y31" s="88">
        <f>IF(W31=0,0,W31/K31)</f>
        <v>0</v>
      </c>
      <c r="BA31" s="8"/>
      <c r="BB31" s="8"/>
    </row>
    <row r="32" spans="1:54" ht="19.5" customHeight="1" thickBot="1">
      <c r="A32" s="576" t="s">
        <v>612</v>
      </c>
      <c r="B32" s="577"/>
      <c r="C32" s="291">
        <v>3562</v>
      </c>
      <c r="D32" s="83"/>
      <c r="E32" s="290">
        <f>SUM(C32:D32)</f>
        <v>3562</v>
      </c>
      <c r="F32" s="83"/>
      <c r="G32" s="85" t="s">
        <v>581</v>
      </c>
      <c r="H32" s="83"/>
      <c r="I32" s="83"/>
      <c r="J32" s="84">
        <f>SUM(F32:I32)</f>
        <v>0</v>
      </c>
      <c r="K32" s="290">
        <f>J32+E32</f>
        <v>3562</v>
      </c>
      <c r="L32" s="580"/>
      <c r="M32" s="581"/>
      <c r="N32" s="586"/>
      <c r="O32" s="587"/>
      <c r="P32" s="582">
        <f>SUM(L32:O32)</f>
        <v>0</v>
      </c>
      <c r="Q32" s="583"/>
      <c r="R32" s="86"/>
      <c r="S32" s="85" t="s">
        <v>581</v>
      </c>
      <c r="T32" s="86"/>
      <c r="U32" s="86"/>
      <c r="V32" s="87">
        <f>SUM(R32,T32,U32)</f>
        <v>0</v>
      </c>
      <c r="W32" s="706">
        <f>SUM(P32,V32)</f>
        <v>0</v>
      </c>
      <c r="X32" s="707"/>
      <c r="Y32" s="88">
        <f>IF(W32=0,0,W32/K32)</f>
        <v>0</v>
      </c>
      <c r="BA32" s="8"/>
      <c r="BB32" s="8"/>
    </row>
    <row r="33" spans="1:54" ht="15.75" thickBot="1">
      <c r="A33" s="561" t="s">
        <v>613</v>
      </c>
      <c r="B33" s="562"/>
      <c r="C33" s="562"/>
      <c r="D33" s="562"/>
      <c r="E33" s="562"/>
      <c r="F33" s="562"/>
      <c r="G33" s="562"/>
      <c r="H33" s="562"/>
      <c r="I33" s="562"/>
      <c r="J33" s="562"/>
      <c r="K33" s="562"/>
      <c r="L33" s="562"/>
      <c r="M33" s="562"/>
      <c r="N33" s="562"/>
      <c r="O33" s="562"/>
      <c r="P33" s="562"/>
      <c r="Q33" s="562"/>
      <c r="R33" s="562"/>
      <c r="S33" s="562"/>
      <c r="T33" s="562"/>
      <c r="U33" s="562"/>
      <c r="V33" s="562"/>
      <c r="W33" s="562"/>
      <c r="X33" s="563"/>
      <c r="Y33" s="564"/>
      <c r="BA33" s="8"/>
      <c r="BB33" s="8"/>
    </row>
    <row r="34" spans="1:54" ht="17.25" thickTop="1" thickBot="1">
      <c r="A34" s="565"/>
      <c r="B34" s="566"/>
      <c r="C34" s="567"/>
      <c r="D34" s="568"/>
      <c r="E34" s="568"/>
      <c r="F34" s="568"/>
      <c r="G34" s="568"/>
      <c r="H34" s="568"/>
      <c r="I34" s="568"/>
      <c r="J34" s="568"/>
      <c r="K34" s="568"/>
      <c r="L34" s="568"/>
      <c r="M34" s="568"/>
      <c r="N34" s="568"/>
      <c r="O34" s="568"/>
      <c r="P34" s="568"/>
      <c r="Q34" s="568"/>
      <c r="R34" s="568"/>
      <c r="S34" s="568"/>
      <c r="T34" s="568"/>
      <c r="U34" s="568"/>
      <c r="V34" s="568"/>
      <c r="W34" s="568"/>
      <c r="X34" s="568"/>
      <c r="Y34" s="569"/>
      <c r="BA34" s="8"/>
      <c r="BB34" s="8"/>
    </row>
    <row r="35" spans="1:54" ht="16.5" thickBot="1">
      <c r="A35" s="570"/>
      <c r="B35" s="571"/>
      <c r="C35" s="572"/>
      <c r="D35" s="573"/>
      <c r="E35" s="573"/>
      <c r="F35" s="573"/>
      <c r="G35" s="573"/>
      <c r="H35" s="573"/>
      <c r="I35" s="573"/>
      <c r="J35" s="573"/>
      <c r="K35" s="573"/>
      <c r="L35" s="573"/>
      <c r="M35" s="573"/>
      <c r="N35" s="573"/>
      <c r="O35" s="573"/>
      <c r="P35" s="573"/>
      <c r="Q35" s="573"/>
      <c r="R35" s="573"/>
      <c r="S35" s="573"/>
      <c r="T35" s="573"/>
      <c r="U35" s="573"/>
      <c r="V35" s="573"/>
      <c r="W35" s="573"/>
      <c r="X35" s="573"/>
      <c r="Y35" s="574"/>
      <c r="BA35" s="8"/>
      <c r="BB35" s="8"/>
    </row>
    <row r="36" spans="1:54" ht="15.75" thickTop="1">
      <c r="BA36" s="8"/>
      <c r="BB36" s="8"/>
    </row>
    <row r="37" spans="1:54">
      <c r="C37" s="89"/>
      <c r="BA37" s="8"/>
      <c r="BB37" s="8"/>
    </row>
    <row r="38" spans="1:54">
      <c r="BA38" s="8"/>
      <c r="BB38" s="8"/>
    </row>
    <row r="39" spans="1:54">
      <c r="C39" s="89"/>
      <c r="BA39" s="8"/>
      <c r="BB39" s="8"/>
    </row>
    <row r="40" spans="1:54">
      <c r="BA40" s="8"/>
      <c r="BB40" s="8"/>
    </row>
    <row r="41" spans="1:54">
      <c r="BA41" s="8"/>
      <c r="BB41" s="8"/>
    </row>
    <row r="42" spans="1:54">
      <c r="BA42" s="8"/>
      <c r="BB42" s="8"/>
    </row>
    <row r="43" spans="1:54">
      <c r="BA43" s="8"/>
      <c r="BB43" s="8"/>
    </row>
    <row r="44" spans="1:54">
      <c r="BA44" s="8"/>
      <c r="BB44" s="8"/>
    </row>
    <row r="45" spans="1:54">
      <c r="BA45" s="8"/>
      <c r="BB45" s="8"/>
    </row>
    <row r="46" spans="1:54">
      <c r="BA46" s="8"/>
      <c r="BB46" s="8"/>
    </row>
    <row r="47" spans="1:54">
      <c r="BA47" s="8"/>
      <c r="BB47" s="8"/>
    </row>
    <row r="48" spans="1:54">
      <c r="BA48" s="8"/>
      <c r="BB48" s="8"/>
    </row>
    <row r="49" spans="53:54">
      <c r="BA49" s="8"/>
      <c r="BB49" s="8"/>
    </row>
    <row r="50" spans="53:54">
      <c r="BA50" s="8"/>
      <c r="BB50" s="8"/>
    </row>
    <row r="51" spans="53:54">
      <c r="BA51" s="8"/>
      <c r="BB51" s="8"/>
    </row>
    <row r="52" spans="53:54">
      <c r="BA52" s="8"/>
      <c r="BB52" s="8"/>
    </row>
    <row r="53" spans="53:54">
      <c r="BA53" s="8"/>
      <c r="BB53" s="8"/>
    </row>
    <row r="54" spans="53:54">
      <c r="BA54" s="8"/>
      <c r="BB54" s="8"/>
    </row>
    <row r="55" spans="53:54">
      <c r="BA55" s="8"/>
      <c r="BB55" s="8"/>
    </row>
    <row r="56" spans="53:54">
      <c r="BA56" s="8"/>
      <c r="BB56" s="8"/>
    </row>
    <row r="57" spans="53:54">
      <c r="BA57" s="8"/>
      <c r="BB57" s="8"/>
    </row>
    <row r="58" spans="53:54">
      <c r="BA58" s="8"/>
      <c r="BB58" s="8"/>
    </row>
    <row r="59" spans="53:54">
      <c r="BA59" s="8"/>
      <c r="BB59" s="8"/>
    </row>
    <row r="60" spans="53:54">
      <c r="BA60" s="8"/>
      <c r="BB60" s="8"/>
    </row>
    <row r="61" spans="53:54">
      <c r="BA61" s="8"/>
      <c r="BB61" s="8"/>
    </row>
    <row r="62" spans="53:54">
      <c r="BA62" s="8"/>
      <c r="BB62" s="8"/>
    </row>
    <row r="63" spans="53:54">
      <c r="BA63" s="8"/>
      <c r="BB63" s="8"/>
    </row>
    <row r="64" spans="53:54">
      <c r="BA64" s="8"/>
      <c r="BB64" s="8"/>
    </row>
    <row r="65" spans="53:54">
      <c r="BA65" s="8"/>
      <c r="BB65" s="8"/>
    </row>
    <row r="66" spans="53:54">
      <c r="BA66" s="8"/>
      <c r="BB66" s="8"/>
    </row>
    <row r="67" spans="53:54">
      <c r="BA67" s="8"/>
      <c r="BB67" s="8"/>
    </row>
    <row r="68" spans="53:54">
      <c r="BA68" s="8"/>
      <c r="BB68" s="8"/>
    </row>
    <row r="69" spans="53:54">
      <c r="BA69" s="8"/>
      <c r="BB69" s="8"/>
    </row>
    <row r="70" spans="53:54">
      <c r="BA70" s="8"/>
      <c r="BB70" s="8"/>
    </row>
    <row r="71" spans="53:54">
      <c r="BA71" s="8"/>
      <c r="BB71" s="8"/>
    </row>
    <row r="72" spans="53:54">
      <c r="BA72" s="8"/>
      <c r="BB72" s="8"/>
    </row>
    <row r="73" spans="53:54">
      <c r="BA73" s="8"/>
      <c r="BB73" s="8"/>
    </row>
    <row r="74" spans="53:54">
      <c r="BA74" s="8"/>
      <c r="BB74" s="8"/>
    </row>
    <row r="75" spans="53:54">
      <c r="BA75" s="8"/>
      <c r="BB75" s="8"/>
    </row>
    <row r="76" spans="53:54">
      <c r="BA76" s="8"/>
      <c r="BB76" s="8"/>
    </row>
    <row r="77" spans="53:54">
      <c r="BA77" s="8"/>
      <c r="BB77" s="8"/>
    </row>
    <row r="78" spans="53:54">
      <c r="BA78" s="8"/>
      <c r="BB78" s="8"/>
    </row>
    <row r="79" spans="53:54">
      <c r="BA79" s="8"/>
      <c r="BB79" s="8"/>
    </row>
    <row r="80" spans="53:54">
      <c r="BA80" s="8"/>
      <c r="BB80" s="8"/>
    </row>
    <row r="81" spans="53:54">
      <c r="BA81" s="8"/>
      <c r="BB81" s="8"/>
    </row>
    <row r="82" spans="53:54">
      <c r="BA82" s="8"/>
      <c r="BB82" s="8"/>
    </row>
    <row r="83" spans="53:54">
      <c r="BA83" s="8"/>
      <c r="BB83" s="8"/>
    </row>
    <row r="84" spans="53:54">
      <c r="BA84" s="8"/>
      <c r="BB84" s="8"/>
    </row>
    <row r="85" spans="53:54">
      <c r="BA85" s="8"/>
      <c r="BB85" s="8"/>
    </row>
    <row r="86" spans="53:54">
      <c r="BA86" s="8"/>
      <c r="BB86" s="8"/>
    </row>
    <row r="87" spans="53:54">
      <c r="BA87" s="8"/>
      <c r="BB87" s="8"/>
    </row>
    <row r="88" spans="53:54">
      <c r="BA88" s="8"/>
      <c r="BB88" s="8"/>
    </row>
    <row r="89" spans="53:54">
      <c r="BA89" s="8"/>
      <c r="BB89" s="8"/>
    </row>
    <row r="90" spans="53:54">
      <c r="BA90" s="8"/>
      <c r="BB90" s="8"/>
    </row>
    <row r="91" spans="53:54">
      <c r="BA91" s="8"/>
      <c r="BB91" s="8"/>
    </row>
    <row r="92" spans="53:54">
      <c r="BA92" s="8"/>
      <c r="BB92" s="8"/>
    </row>
    <row r="93" spans="53:54">
      <c r="BA93" s="8"/>
      <c r="BB93" s="8"/>
    </row>
    <row r="94" spans="53:54">
      <c r="BA94" s="8"/>
      <c r="BB94" s="8"/>
    </row>
    <row r="95" spans="53:54">
      <c r="BA95" s="8"/>
      <c r="BB95" s="8"/>
    </row>
    <row r="96" spans="53:54">
      <c r="BA96" s="8"/>
      <c r="BB96" s="8"/>
    </row>
    <row r="97" spans="53:54">
      <c r="BA97" s="8"/>
      <c r="BB97" s="8"/>
    </row>
    <row r="98" spans="53:54">
      <c r="BA98" s="8"/>
      <c r="BB98" s="8"/>
    </row>
    <row r="99" spans="53:54">
      <c r="BA99" s="8"/>
      <c r="BB99" s="8"/>
    </row>
    <row r="100" spans="53:54">
      <c r="BA100" s="8"/>
      <c r="BB100" s="8"/>
    </row>
    <row r="101" spans="53:54">
      <c r="BA101" s="8"/>
      <c r="BB101" s="8"/>
    </row>
    <row r="102" spans="53:54">
      <c r="BA102" s="8"/>
      <c r="BB102" s="8"/>
    </row>
    <row r="103" spans="53:54">
      <c r="BA103" s="8"/>
      <c r="BB103" s="8"/>
    </row>
    <row r="104" spans="53:54">
      <c r="BA104" s="8"/>
      <c r="BB104" s="8"/>
    </row>
    <row r="105" spans="53:54">
      <c r="BA105" s="8"/>
      <c r="BB105" s="8"/>
    </row>
    <row r="106" spans="53:54">
      <c r="BA106" s="8"/>
      <c r="BB106" s="8"/>
    </row>
    <row r="107" spans="53:54">
      <c r="BA107" s="8"/>
      <c r="BB107" s="8"/>
    </row>
    <row r="108" spans="53:54">
      <c r="BA108" s="8"/>
      <c r="BB108" s="8"/>
    </row>
    <row r="109" spans="53:54">
      <c r="BA109" s="8"/>
      <c r="BB109" s="8"/>
    </row>
    <row r="110" spans="53:54">
      <c r="BA110" s="8"/>
      <c r="BB110" s="8"/>
    </row>
    <row r="111" spans="53:54">
      <c r="BA111" s="8"/>
      <c r="BB111" s="8"/>
    </row>
    <row r="112" spans="53:54">
      <c r="BA112" s="8"/>
      <c r="BB112" s="8"/>
    </row>
    <row r="113" spans="53:54">
      <c r="BA113" s="8"/>
      <c r="BB113" s="8"/>
    </row>
    <row r="114" spans="53:54">
      <c r="BA114" s="8"/>
      <c r="BB114" s="8"/>
    </row>
    <row r="115" spans="53:54">
      <c r="BA115" s="8"/>
      <c r="BB115" s="8"/>
    </row>
    <row r="116" spans="53:54">
      <c r="BA116" s="8"/>
      <c r="BB116" s="8"/>
    </row>
    <row r="117" spans="53:54">
      <c r="BA117" s="8"/>
      <c r="BB117" s="8"/>
    </row>
    <row r="118" spans="53:54">
      <c r="BA118" s="8"/>
      <c r="BB118" s="8"/>
    </row>
    <row r="119" spans="53:54">
      <c r="BA119" s="8"/>
      <c r="BB119" s="8"/>
    </row>
    <row r="120" spans="53:54">
      <c r="BA120" s="8"/>
      <c r="BB120" s="8"/>
    </row>
    <row r="121" spans="53:54">
      <c r="BA121" s="8"/>
      <c r="BB121" s="8"/>
    </row>
    <row r="122" spans="53:54">
      <c r="BA122" s="8"/>
      <c r="BB122" s="8"/>
    </row>
    <row r="123" spans="53:54">
      <c r="BA123" s="8"/>
      <c r="BB123" s="8"/>
    </row>
    <row r="124" spans="53:54">
      <c r="BA124" s="8"/>
      <c r="BB124" s="8"/>
    </row>
    <row r="125" spans="53:54">
      <c r="BA125" s="8"/>
      <c r="BB125" s="8"/>
    </row>
    <row r="994" spans="53:69" ht="15.75" thickBot="1">
      <c r="BA994" s="90" t="s">
        <v>614</v>
      </c>
      <c r="BB994" s="13" t="s">
        <v>615</v>
      </c>
      <c r="BC994" s="575" t="s">
        <v>616</v>
      </c>
      <c r="BD994" s="575"/>
      <c r="BE994" s="575"/>
      <c r="BF994" s="575"/>
      <c r="BG994" s="91" t="s">
        <v>617</v>
      </c>
      <c r="BH994" s="91" t="s">
        <v>618</v>
      </c>
      <c r="BI994" s="263" t="s">
        <v>619</v>
      </c>
      <c r="BJ994" s="7" t="s">
        <v>620</v>
      </c>
      <c r="BK994" s="92" t="s">
        <v>621</v>
      </c>
      <c r="BL994" s="92" t="s">
        <v>34</v>
      </c>
      <c r="BM994" s="92" t="s">
        <v>35</v>
      </c>
      <c r="BN994" s="93" t="s">
        <v>622</v>
      </c>
      <c r="BO994" s="94" t="s">
        <v>623</v>
      </c>
      <c r="BP994" s="14" t="s">
        <v>44</v>
      </c>
      <c r="BQ994" s="14"/>
    </row>
    <row r="995" spans="53:69" ht="15.75">
      <c r="BA995" s="90" t="str">
        <f t="shared" ref="BA995:BA1037" si="0">MID(BB995,1,4)</f>
        <v>E011</v>
      </c>
      <c r="BB995" s="95" t="s">
        <v>45</v>
      </c>
      <c r="BC995" s="96" t="s">
        <v>624</v>
      </c>
      <c r="BD995" s="97" t="s">
        <v>625</v>
      </c>
      <c r="BE995" s="98" t="s">
        <v>626</v>
      </c>
      <c r="BF995" s="99" t="s">
        <v>4</v>
      </c>
      <c r="BG995" s="7" t="s">
        <v>37</v>
      </c>
      <c r="BH995" s="9" t="s">
        <v>38</v>
      </c>
      <c r="BI995" s="7" t="s">
        <v>36</v>
      </c>
      <c r="BJ995" s="100" t="s">
        <v>627</v>
      </c>
      <c r="BK995" s="7" t="s">
        <v>10</v>
      </c>
      <c r="BN995" s="295" t="s">
        <v>628</v>
      </c>
      <c r="BO995" s="101" t="s">
        <v>629</v>
      </c>
      <c r="BP995" s="4" t="s">
        <v>56</v>
      </c>
      <c r="BQ995" s="102"/>
    </row>
    <row r="996" spans="53:69" ht="15.75">
      <c r="BA996" s="90" t="str">
        <f t="shared" si="0"/>
        <v>E012</v>
      </c>
      <c r="BB996" s="103" t="s">
        <v>58</v>
      </c>
      <c r="BC996" s="556" t="s">
        <v>630</v>
      </c>
      <c r="BD996" s="557" t="s">
        <v>631</v>
      </c>
      <c r="BE996" s="104" t="s">
        <v>632</v>
      </c>
      <c r="BF996" s="295"/>
      <c r="BG996" s="7" t="s">
        <v>50</v>
      </c>
      <c r="BH996" s="9" t="s">
        <v>51</v>
      </c>
      <c r="BI996" s="7" t="s">
        <v>43</v>
      </c>
      <c r="BJ996" s="100" t="s">
        <v>563</v>
      </c>
      <c r="BK996" s="7" t="s">
        <v>46</v>
      </c>
      <c r="BL996" s="11" t="s">
        <v>47</v>
      </c>
      <c r="BM996" s="7" t="s">
        <v>48</v>
      </c>
      <c r="BN996" s="295" t="s">
        <v>633</v>
      </c>
      <c r="BO996" s="105" t="s">
        <v>634</v>
      </c>
      <c r="BP996" s="4" t="s">
        <v>67</v>
      </c>
      <c r="BQ996" s="102"/>
    </row>
    <row r="997" spans="53:69" ht="15.75">
      <c r="BA997" s="90" t="str">
        <f t="shared" si="0"/>
        <v>E013</v>
      </c>
      <c r="BB997" s="103" t="s">
        <v>69</v>
      </c>
      <c r="BC997" s="556"/>
      <c r="BD997" s="557"/>
      <c r="BE997" s="104" t="s">
        <v>635</v>
      </c>
      <c r="BF997" s="295"/>
      <c r="BG997" s="7" t="s">
        <v>62</v>
      </c>
      <c r="BH997" s="9" t="s">
        <v>63</v>
      </c>
      <c r="BI997" s="7" t="s">
        <v>55</v>
      </c>
      <c r="BJ997" s="100" t="s">
        <v>636</v>
      </c>
      <c r="BK997" s="7" t="s">
        <v>59</v>
      </c>
      <c r="BL997" s="7" t="s">
        <v>60</v>
      </c>
      <c r="BM997" s="7" t="s">
        <v>61</v>
      </c>
      <c r="BN997" s="295" t="s">
        <v>637</v>
      </c>
      <c r="BO997" s="106" t="s">
        <v>638</v>
      </c>
      <c r="BP997" s="4" t="s">
        <v>76</v>
      </c>
      <c r="BQ997" s="107"/>
    </row>
    <row r="998" spans="53:69" ht="30">
      <c r="BA998" s="90" t="str">
        <f t="shared" si="0"/>
        <v>E015</v>
      </c>
      <c r="BB998" s="108" t="s">
        <v>86</v>
      </c>
      <c r="BC998" s="556" t="s">
        <v>639</v>
      </c>
      <c r="BD998" s="557" t="s">
        <v>640</v>
      </c>
      <c r="BE998" s="109" t="s">
        <v>641</v>
      </c>
      <c r="BF998" s="558"/>
      <c r="BG998" s="7" t="s">
        <v>72</v>
      </c>
      <c r="BH998" s="9" t="s">
        <v>73</v>
      </c>
      <c r="BI998" s="7" t="s">
        <v>66</v>
      </c>
      <c r="BJ998" s="100" t="s">
        <v>68</v>
      </c>
      <c r="BK998" s="7" t="s">
        <v>70</v>
      </c>
      <c r="BL998" s="7" t="s">
        <v>12</v>
      </c>
      <c r="BM998" s="7" t="s">
        <v>71</v>
      </c>
      <c r="BN998" s="295" t="s">
        <v>642</v>
      </c>
      <c r="BO998" s="101" t="s">
        <v>274</v>
      </c>
      <c r="BP998" s="4" t="s">
        <v>643</v>
      </c>
      <c r="BQ998" s="107"/>
    </row>
    <row r="999" spans="53:69" ht="30">
      <c r="BA999" s="90" t="str">
        <f t="shared" si="0"/>
        <v>E021</v>
      </c>
      <c r="BB999" s="103" t="s">
        <v>94</v>
      </c>
      <c r="BC999" s="556"/>
      <c r="BD999" s="557"/>
      <c r="BE999" s="110" t="s">
        <v>644</v>
      </c>
      <c r="BF999" s="558"/>
      <c r="BG999" s="7" t="s">
        <v>15</v>
      </c>
      <c r="BH999" s="9" t="s">
        <v>81</v>
      </c>
      <c r="BI999" s="7" t="s">
        <v>75</v>
      </c>
      <c r="BJ999" s="100" t="s">
        <v>77</v>
      </c>
      <c r="BL999" s="7" t="s">
        <v>79</v>
      </c>
      <c r="BM999" s="7" t="s">
        <v>80</v>
      </c>
      <c r="BN999" s="295" t="s">
        <v>645</v>
      </c>
      <c r="BO999" s="105" t="s">
        <v>646</v>
      </c>
      <c r="BP999" s="4" t="s">
        <v>92</v>
      </c>
      <c r="BQ999" s="111"/>
    </row>
    <row r="1000" spans="53:69" ht="30">
      <c r="BA1000" s="90" t="str">
        <f t="shared" si="0"/>
        <v>E031</v>
      </c>
      <c r="BB1000" s="1" t="s">
        <v>101</v>
      </c>
      <c r="BC1000" s="556"/>
      <c r="BD1000" s="557"/>
      <c r="BE1000" s="110" t="s">
        <v>647</v>
      </c>
      <c r="BF1000" s="558"/>
      <c r="BG1000" s="8"/>
      <c r="BH1000" s="9" t="s">
        <v>89</v>
      </c>
      <c r="BI1000" s="7" t="s">
        <v>84</v>
      </c>
      <c r="BJ1000" s="100" t="s">
        <v>85</v>
      </c>
      <c r="BL1000" s="7" t="s">
        <v>87</v>
      </c>
      <c r="BM1000" s="7" t="s">
        <v>88</v>
      </c>
      <c r="BN1000" s="295" t="s">
        <v>648</v>
      </c>
      <c r="BO1000" s="106" t="s">
        <v>5</v>
      </c>
      <c r="BP1000" s="4" t="s">
        <v>234</v>
      </c>
      <c r="BQ1000" s="111"/>
    </row>
    <row r="1001" spans="53:69" ht="15.75">
      <c r="BA1001" s="90" t="str">
        <f t="shared" si="0"/>
        <v>S034</v>
      </c>
      <c r="BB1001" s="1" t="s">
        <v>649</v>
      </c>
      <c r="BC1001" s="556"/>
      <c r="BD1001" s="557"/>
      <c r="BE1001" s="112" t="s">
        <v>650</v>
      </c>
      <c r="BF1001" s="558"/>
      <c r="BG1001" s="8"/>
      <c r="BH1001" s="9" t="s">
        <v>97</v>
      </c>
      <c r="BI1001" s="7" t="s">
        <v>91</v>
      </c>
      <c r="BJ1001" s="100" t="s">
        <v>93</v>
      </c>
      <c r="BL1001" s="7" t="s">
        <v>95</v>
      </c>
      <c r="BM1001" s="7" t="s">
        <v>96</v>
      </c>
      <c r="BN1001" s="295" t="s">
        <v>651</v>
      </c>
      <c r="BO1001" s="101"/>
      <c r="BP1001" s="4" t="s">
        <v>240</v>
      </c>
      <c r="BQ1001" s="111"/>
    </row>
    <row r="1002" spans="53:69">
      <c r="BA1002" s="90" t="str">
        <f t="shared" si="0"/>
        <v>E035</v>
      </c>
      <c r="BB1002" s="113" t="s">
        <v>652</v>
      </c>
      <c r="BC1002" s="559" t="s">
        <v>653</v>
      </c>
      <c r="BD1002" s="560" t="s">
        <v>654</v>
      </c>
      <c r="BE1002" s="114" t="s">
        <v>655</v>
      </c>
      <c r="BF1002" s="295"/>
      <c r="BG1002" s="8"/>
      <c r="BH1002" s="7" t="s">
        <v>104</v>
      </c>
      <c r="BI1002" s="7" t="s">
        <v>99</v>
      </c>
      <c r="BJ1002" s="100" t="s">
        <v>100</v>
      </c>
      <c r="BL1002" s="7" t="s">
        <v>102</v>
      </c>
      <c r="BM1002" s="7" t="s">
        <v>103</v>
      </c>
      <c r="BN1002" s="295" t="s">
        <v>656</v>
      </c>
      <c r="BO1002" s="106"/>
      <c r="BP1002" s="4" t="s">
        <v>109</v>
      </c>
      <c r="BQ1002" s="111"/>
    </row>
    <row r="1003" spans="53:69">
      <c r="BA1003" s="90" t="str">
        <f t="shared" si="0"/>
        <v>E036</v>
      </c>
      <c r="BB1003" s="115" t="s">
        <v>657</v>
      </c>
      <c r="BC1003" s="559"/>
      <c r="BD1003" s="560"/>
      <c r="BE1003" s="114" t="s">
        <v>658</v>
      </c>
      <c r="BF1003" s="295"/>
      <c r="BG1003" s="8"/>
      <c r="BH1003" s="7" t="s">
        <v>107</v>
      </c>
      <c r="BI1003" s="7" t="s">
        <v>105</v>
      </c>
      <c r="BJ1003" s="100" t="s">
        <v>659</v>
      </c>
      <c r="BL1003" s="7" t="s">
        <v>106</v>
      </c>
      <c r="BM1003" s="7" t="s">
        <v>14</v>
      </c>
      <c r="BN1003" s="295" t="s">
        <v>660</v>
      </c>
      <c r="BO1003" s="105"/>
      <c r="BP1003" s="4" t="s">
        <v>301</v>
      </c>
      <c r="BQ1003" s="111"/>
    </row>
    <row r="1004" spans="53:69" ht="15.75">
      <c r="BA1004" s="90" t="str">
        <f t="shared" si="0"/>
        <v>F037</v>
      </c>
      <c r="BB1004" s="115" t="s">
        <v>661</v>
      </c>
      <c r="BC1004" s="559"/>
      <c r="BD1004" s="560"/>
      <c r="BE1004" s="116" t="s">
        <v>662</v>
      </c>
      <c r="BF1004" s="295"/>
      <c r="BG1004" s="8"/>
      <c r="BH1004" s="7" t="s">
        <v>113</v>
      </c>
      <c r="BI1004" s="7" t="s">
        <v>108</v>
      </c>
      <c r="BJ1004" s="100" t="s">
        <v>110</v>
      </c>
      <c r="BL1004" s="7" t="s">
        <v>111</v>
      </c>
      <c r="BM1004" s="7" t="s">
        <v>112</v>
      </c>
      <c r="BN1004" s="295" t="s">
        <v>663</v>
      </c>
      <c r="BO1004" s="106"/>
      <c r="BP1004" s="4" t="s">
        <v>309</v>
      </c>
      <c r="BQ1004" s="111"/>
    </row>
    <row r="1005" spans="53:69" ht="15.75">
      <c r="BA1005" s="90" t="str">
        <f t="shared" si="0"/>
        <v>PA17</v>
      </c>
      <c r="BB1005" s="117" t="s">
        <v>275</v>
      </c>
      <c r="BC1005" s="559"/>
      <c r="BD1005" s="560"/>
      <c r="BE1005" s="112" t="s">
        <v>664</v>
      </c>
      <c r="BF1005" s="295"/>
      <c r="BG1005" s="8"/>
      <c r="BH1005" s="7" t="s">
        <v>118</v>
      </c>
      <c r="BI1005" s="7" t="s">
        <v>114</v>
      </c>
      <c r="BJ1005" s="100" t="s">
        <v>665</v>
      </c>
      <c r="BL1005" s="7" t="s">
        <v>116</v>
      </c>
      <c r="BM1005" s="7" t="s">
        <v>117</v>
      </c>
      <c r="BN1005" s="295" t="s">
        <v>666</v>
      </c>
      <c r="BO1005" s="106"/>
      <c r="BP1005" s="4" t="s">
        <v>8</v>
      </c>
      <c r="BQ1005" s="111"/>
    </row>
    <row r="1006" spans="53:69" ht="15.75">
      <c r="BA1006" s="90" t="str">
        <f t="shared" si="0"/>
        <v>P123</v>
      </c>
      <c r="BB1006" s="1" t="s">
        <v>289</v>
      </c>
      <c r="BC1006" s="559"/>
      <c r="BD1006" s="560"/>
      <c r="BE1006" s="112" t="s">
        <v>667</v>
      </c>
      <c r="BF1006" s="295"/>
      <c r="BG1006" s="8"/>
      <c r="BH1006" s="7" t="s">
        <v>123</v>
      </c>
      <c r="BI1006" s="7" t="s">
        <v>119</v>
      </c>
      <c r="BJ1006" s="100" t="s">
        <v>125</v>
      </c>
      <c r="BL1006" s="7" t="s">
        <v>121</v>
      </c>
      <c r="BM1006" s="7" t="s">
        <v>122</v>
      </c>
      <c r="BN1006" s="295" t="s">
        <v>668</v>
      </c>
      <c r="BO1006" s="106"/>
      <c r="BP1006" s="4" t="s">
        <v>130</v>
      </c>
      <c r="BQ1006" s="118"/>
    </row>
    <row r="1007" spans="53:69" ht="15.75">
      <c r="BA1007" s="90" t="str">
        <f t="shared" si="0"/>
        <v>E043</v>
      </c>
      <c r="BB1007" s="119" t="s">
        <v>669</v>
      </c>
      <c r="BC1007" s="559"/>
      <c r="BD1007" s="560"/>
      <c r="BE1007" s="112" t="s">
        <v>670</v>
      </c>
      <c r="BF1007" s="295"/>
      <c r="BG1007" s="8"/>
      <c r="BH1007" s="7" t="s">
        <v>128</v>
      </c>
      <c r="BI1007" s="7" t="s">
        <v>124</v>
      </c>
      <c r="BJ1007" s="100" t="s">
        <v>120</v>
      </c>
      <c r="BL1007" s="7" t="s">
        <v>126</v>
      </c>
      <c r="BM1007" s="7" t="s">
        <v>127</v>
      </c>
      <c r="BN1007" s="295" t="s">
        <v>671</v>
      </c>
      <c r="BO1007" s="120"/>
      <c r="BP1007" s="111"/>
      <c r="BQ1007" s="118"/>
    </row>
    <row r="1008" spans="53:69" ht="31.5">
      <c r="BA1008" s="90" t="str">
        <f t="shared" si="0"/>
        <v>E044</v>
      </c>
      <c r="BB1008" s="119" t="s">
        <v>672</v>
      </c>
      <c r="BC1008" s="559"/>
      <c r="BD1008" s="560"/>
      <c r="BE1008" s="112" t="s">
        <v>673</v>
      </c>
      <c r="BF1008" s="295"/>
      <c r="BG1008" s="8"/>
      <c r="BH1008" s="7" t="s">
        <v>135</v>
      </c>
      <c r="BI1008" s="7" t="s">
        <v>129</v>
      </c>
      <c r="BJ1008" s="100" t="s">
        <v>131</v>
      </c>
      <c r="BL1008" s="7" t="s">
        <v>133</v>
      </c>
      <c r="BM1008" s="7" t="s">
        <v>134</v>
      </c>
      <c r="BN1008" s="295" t="s">
        <v>674</v>
      </c>
      <c r="BO1008" s="101"/>
      <c r="BP1008" s="121"/>
      <c r="BQ1008" s="122"/>
    </row>
    <row r="1009" spans="53:69" ht="15.75">
      <c r="BA1009" s="90" t="str">
        <f t="shared" si="0"/>
        <v>E045</v>
      </c>
      <c r="BB1009" s="119" t="s">
        <v>675</v>
      </c>
      <c r="BC1009" s="559"/>
      <c r="BD1009" s="560"/>
      <c r="BE1009" s="112" t="s">
        <v>676</v>
      </c>
      <c r="BF1009" s="295"/>
      <c r="BG1009" s="8"/>
      <c r="BH1009" s="7" t="s">
        <v>139</v>
      </c>
      <c r="BI1009" s="7" t="s">
        <v>136</v>
      </c>
      <c r="BJ1009" s="100" t="s">
        <v>141</v>
      </c>
      <c r="BL1009" s="7" t="s">
        <v>137</v>
      </c>
      <c r="BM1009" s="7" t="s">
        <v>138</v>
      </c>
      <c r="BN1009" s="295" t="s">
        <v>677</v>
      </c>
      <c r="BO1009" s="106"/>
      <c r="BP1009" s="123"/>
      <c r="BQ1009" s="122"/>
    </row>
    <row r="1010" spans="53:69" ht="31.5">
      <c r="BA1010" s="90" t="str">
        <f t="shared" si="0"/>
        <v>PA07</v>
      </c>
      <c r="BB1010" s="1" t="s">
        <v>302</v>
      </c>
      <c r="BC1010" s="559"/>
      <c r="BD1010" s="560"/>
      <c r="BE1010" s="112" t="s">
        <v>678</v>
      </c>
      <c r="BF1010" s="295"/>
      <c r="BG1010" s="8"/>
      <c r="BH1010" s="7" t="s">
        <v>144</v>
      </c>
      <c r="BI1010" s="7" t="s">
        <v>140</v>
      </c>
      <c r="BJ1010" s="100" t="s">
        <v>409</v>
      </c>
      <c r="BL1010" s="7" t="s">
        <v>142</v>
      </c>
      <c r="BM1010" s="7" t="s">
        <v>143</v>
      </c>
      <c r="BN1010" s="295" t="s">
        <v>679</v>
      </c>
      <c r="BO1010" s="101"/>
      <c r="BP1010" s="124"/>
      <c r="BQ1010" s="122"/>
    </row>
    <row r="1011" spans="53:69" ht="15.75">
      <c r="BA1011" s="90" t="str">
        <f t="shared" si="0"/>
        <v>E061</v>
      </c>
      <c r="BB1011" s="125" t="s">
        <v>158</v>
      </c>
      <c r="BC1011" s="126" t="s">
        <v>680</v>
      </c>
      <c r="BD1011" s="127" t="s">
        <v>627</v>
      </c>
      <c r="BE1011" s="128" t="s">
        <v>681</v>
      </c>
      <c r="BF1011" s="115" t="s">
        <v>682</v>
      </c>
      <c r="BG1011" s="129"/>
      <c r="BH1011" s="10" t="s">
        <v>150</v>
      </c>
      <c r="BI1011" s="7" t="s">
        <v>145</v>
      </c>
      <c r="BJ1011" s="100" t="s">
        <v>146</v>
      </c>
      <c r="BL1011" s="7" t="s">
        <v>148</v>
      </c>
      <c r="BM1011" s="7" t="s">
        <v>149</v>
      </c>
      <c r="BN1011" s="295" t="s">
        <v>683</v>
      </c>
      <c r="BO1011" s="106"/>
      <c r="BP1011" s="102"/>
      <c r="BQ1011" s="121"/>
    </row>
    <row r="1012" spans="53:69" ht="15.75">
      <c r="BA1012" s="90" t="str">
        <f t="shared" si="0"/>
        <v>E062</v>
      </c>
      <c r="BB1012" s="125" t="s">
        <v>164</v>
      </c>
      <c r="BC1012" s="126" t="s">
        <v>560</v>
      </c>
      <c r="BD1012" s="127" t="s">
        <v>561</v>
      </c>
      <c r="BE1012" s="128" t="s">
        <v>681</v>
      </c>
      <c r="BF1012" s="115" t="s">
        <v>682</v>
      </c>
      <c r="BG1012" s="129"/>
      <c r="BH1012" s="7" t="s">
        <v>155</v>
      </c>
      <c r="BI1012" s="7" t="s">
        <v>151</v>
      </c>
      <c r="BJ1012" s="100" t="s">
        <v>152</v>
      </c>
      <c r="BL1012" s="7" t="s">
        <v>153</v>
      </c>
      <c r="BM1012" s="7" t="s">
        <v>154</v>
      </c>
      <c r="BN1012" s="295" t="s">
        <v>684</v>
      </c>
      <c r="BO1012" s="130"/>
      <c r="BP1012" s="121"/>
      <c r="BQ1012" s="121"/>
    </row>
    <row r="1013" spans="53:69" ht="15.75">
      <c r="BA1013" s="90" t="str">
        <f t="shared" si="0"/>
        <v>E063</v>
      </c>
      <c r="BB1013" s="125" t="s">
        <v>169</v>
      </c>
      <c r="BC1013" s="126" t="s">
        <v>685</v>
      </c>
      <c r="BD1013" s="127" t="s">
        <v>210</v>
      </c>
      <c r="BE1013" s="128" t="s">
        <v>681</v>
      </c>
      <c r="BF1013" s="115" t="s">
        <v>682</v>
      </c>
      <c r="BG1013" s="129"/>
      <c r="BH1013" s="7" t="s">
        <v>161</v>
      </c>
      <c r="BI1013" s="7" t="s">
        <v>156</v>
      </c>
      <c r="BJ1013" s="100" t="s">
        <v>157</v>
      </c>
      <c r="BL1013" s="7" t="s">
        <v>159</v>
      </c>
      <c r="BM1013" s="7" t="s">
        <v>160</v>
      </c>
      <c r="BN1013" s="295" t="s">
        <v>686</v>
      </c>
      <c r="BO1013" s="131"/>
      <c r="BP1013" s="124"/>
      <c r="BQ1013" s="123"/>
    </row>
    <row r="1014" spans="53:69" ht="15.75">
      <c r="BA1014" s="90" t="str">
        <f t="shared" si="0"/>
        <v>E064</v>
      </c>
      <c r="BB1014" s="125" t="s">
        <v>174</v>
      </c>
      <c r="BC1014" s="126" t="s">
        <v>687</v>
      </c>
      <c r="BD1014" s="127" t="s">
        <v>82</v>
      </c>
      <c r="BE1014" s="128" t="s">
        <v>681</v>
      </c>
      <c r="BF1014" s="115" t="s">
        <v>682</v>
      </c>
      <c r="BG1014" s="129"/>
      <c r="BH1014" s="7" t="s">
        <v>167</v>
      </c>
      <c r="BI1014" s="7" t="s">
        <v>162</v>
      </c>
      <c r="BJ1014" s="132" t="s">
        <v>163</v>
      </c>
      <c r="BL1014" s="7" t="s">
        <v>165</v>
      </c>
      <c r="BM1014" s="7" t="s">
        <v>166</v>
      </c>
      <c r="BN1014" s="295" t="s">
        <v>688</v>
      </c>
      <c r="BO1014" s="133"/>
      <c r="BP1014" s="118"/>
      <c r="BQ1014" s="123"/>
    </row>
    <row r="1015" spans="53:69" ht="30">
      <c r="BA1015" s="90" t="str">
        <f t="shared" si="0"/>
        <v>E065</v>
      </c>
      <c r="BB1015" s="125" t="s">
        <v>179</v>
      </c>
      <c r="BC1015" s="126" t="s">
        <v>689</v>
      </c>
      <c r="BD1015" s="127" t="s">
        <v>220</v>
      </c>
      <c r="BE1015" s="128" t="s">
        <v>681</v>
      </c>
      <c r="BF1015" s="115" t="s">
        <v>682</v>
      </c>
      <c r="BG1015" s="129"/>
      <c r="BH1015" s="10" t="s">
        <v>172</v>
      </c>
      <c r="BI1015" s="7" t="s">
        <v>168</v>
      </c>
      <c r="BJ1015" s="134" t="s">
        <v>690</v>
      </c>
      <c r="BL1015" s="7" t="s">
        <v>170</v>
      </c>
      <c r="BM1015" s="7" t="s">
        <v>171</v>
      </c>
      <c r="BN1015" s="295" t="s">
        <v>691</v>
      </c>
      <c r="BO1015" s="130"/>
      <c r="BP1015" s="135"/>
      <c r="BQ1015" s="121"/>
    </row>
    <row r="1016" spans="53:69" ht="15.75">
      <c r="BA1016" s="90" t="str">
        <f t="shared" si="0"/>
        <v>E066</v>
      </c>
      <c r="BB1016" s="125" t="s">
        <v>184</v>
      </c>
      <c r="BC1016" s="126" t="s">
        <v>692</v>
      </c>
      <c r="BD1016" s="127" t="s">
        <v>693</v>
      </c>
      <c r="BE1016" s="128" t="s">
        <v>681</v>
      </c>
      <c r="BF1016" s="115" t="s">
        <v>682</v>
      </c>
      <c r="BG1016" s="129"/>
      <c r="BH1016" s="7" t="s">
        <v>177</v>
      </c>
      <c r="BI1016" s="7" t="s">
        <v>173</v>
      </c>
      <c r="BL1016" s="7" t="s">
        <v>175</v>
      </c>
      <c r="BM1016" s="7" t="s">
        <v>176</v>
      </c>
      <c r="BN1016" s="295" t="s">
        <v>694</v>
      </c>
      <c r="BO1016" s="136"/>
      <c r="BP1016" s="107"/>
      <c r="BQ1016" s="121"/>
    </row>
    <row r="1017" spans="53:69" ht="15.75">
      <c r="BA1017" s="90" t="str">
        <f t="shared" si="0"/>
        <v>E067</v>
      </c>
      <c r="BB1017" s="125" t="s">
        <v>189</v>
      </c>
      <c r="BC1017" s="137" t="s">
        <v>695</v>
      </c>
      <c r="BD1017" s="127" t="s">
        <v>229</v>
      </c>
      <c r="BE1017" s="128" t="s">
        <v>681</v>
      </c>
      <c r="BF1017" s="115" t="s">
        <v>682</v>
      </c>
      <c r="BG1017" s="129"/>
      <c r="BH1017" s="7" t="s">
        <v>182</v>
      </c>
      <c r="BI1017" s="7" t="s">
        <v>178</v>
      </c>
      <c r="BL1017" s="7" t="s">
        <v>180</v>
      </c>
      <c r="BM1017" s="7" t="s">
        <v>181</v>
      </c>
      <c r="BN1017" s="295" t="s">
        <v>696</v>
      </c>
      <c r="BO1017" s="106"/>
      <c r="BP1017" s="138"/>
      <c r="BQ1017" s="123"/>
    </row>
    <row r="1018" spans="53:69" ht="15.75">
      <c r="BA1018" s="90" t="str">
        <f t="shared" si="0"/>
        <v>E071</v>
      </c>
      <c r="BB1018" s="125" t="s">
        <v>194</v>
      </c>
      <c r="BC1018" s="137" t="s">
        <v>697</v>
      </c>
      <c r="BD1018" s="127" t="s">
        <v>235</v>
      </c>
      <c r="BE1018" s="128" t="s">
        <v>681</v>
      </c>
      <c r="BF1018" s="115" t="s">
        <v>682</v>
      </c>
      <c r="BG1018" s="129"/>
      <c r="BH1018" s="7" t="s">
        <v>187</v>
      </c>
      <c r="BI1018" s="7" t="s">
        <v>183</v>
      </c>
      <c r="BL1018" s="7" t="s">
        <v>185</v>
      </c>
      <c r="BM1018" s="7" t="s">
        <v>186</v>
      </c>
      <c r="BN1018" s="295" t="s">
        <v>698</v>
      </c>
      <c r="BO1018" s="139"/>
      <c r="BP1018" s="138"/>
      <c r="BQ1018" s="123"/>
    </row>
    <row r="1019" spans="53:69" ht="15.75">
      <c r="BA1019" s="90" t="str">
        <f t="shared" si="0"/>
        <v>E072</v>
      </c>
      <c r="BB1019" s="125" t="s">
        <v>200</v>
      </c>
      <c r="BC1019" s="137" t="s">
        <v>699</v>
      </c>
      <c r="BD1019" s="127" t="s">
        <v>700</v>
      </c>
      <c r="BE1019" s="128" t="s">
        <v>681</v>
      </c>
      <c r="BF1019" s="115" t="s">
        <v>682</v>
      </c>
      <c r="BG1019" s="129"/>
      <c r="BH1019" s="7" t="s">
        <v>192</v>
      </c>
      <c r="BI1019" s="7" t="s">
        <v>188</v>
      </c>
      <c r="BL1019" s="7" t="s">
        <v>190</v>
      </c>
      <c r="BM1019" s="7" t="s">
        <v>191</v>
      </c>
      <c r="BN1019" s="295" t="s">
        <v>701</v>
      </c>
      <c r="BO1019" s="140"/>
      <c r="BP1019" s="141"/>
      <c r="BQ1019" s="121"/>
    </row>
    <row r="1020" spans="53:69" ht="15.75">
      <c r="BA1020" s="90" t="str">
        <f t="shared" si="0"/>
        <v>E073</v>
      </c>
      <c r="BB1020" s="125" t="s">
        <v>205</v>
      </c>
      <c r="BC1020" s="137" t="s">
        <v>702</v>
      </c>
      <c r="BD1020" s="127" t="s">
        <v>246</v>
      </c>
      <c r="BE1020" s="128" t="s">
        <v>681</v>
      </c>
      <c r="BF1020" s="115" t="s">
        <v>682</v>
      </c>
      <c r="BG1020" s="129"/>
      <c r="BH1020" s="7" t="s">
        <v>197</v>
      </c>
      <c r="BI1020" s="7" t="s">
        <v>193</v>
      </c>
      <c r="BL1020" s="7" t="s">
        <v>195</v>
      </c>
      <c r="BM1020" s="7" t="s">
        <v>196</v>
      </c>
      <c r="BN1020" s="295" t="s">
        <v>703</v>
      </c>
      <c r="BO1020" s="139"/>
      <c r="BP1020" s="141"/>
      <c r="BQ1020" s="121"/>
    </row>
    <row r="1021" spans="53:69" ht="15.75">
      <c r="BA1021" s="90" t="str">
        <f t="shared" si="0"/>
        <v>E082</v>
      </c>
      <c r="BB1021" s="142" t="s">
        <v>392</v>
      </c>
      <c r="BC1021" s="137" t="s">
        <v>704</v>
      </c>
      <c r="BD1021" s="127" t="s">
        <v>250</v>
      </c>
      <c r="BE1021" s="128" t="s">
        <v>681</v>
      </c>
      <c r="BF1021" s="115" t="s">
        <v>682</v>
      </c>
      <c r="BG1021" s="129"/>
      <c r="BH1021" s="7" t="s">
        <v>203</v>
      </c>
      <c r="BI1021" s="7" t="s">
        <v>198</v>
      </c>
      <c r="BL1021" s="7" t="s">
        <v>201</v>
      </c>
      <c r="BM1021" s="7" t="s">
        <v>202</v>
      </c>
      <c r="BN1021" s="295" t="s">
        <v>705</v>
      </c>
      <c r="BO1021" s="130"/>
      <c r="BP1021" s="141"/>
      <c r="BQ1021" s="124"/>
    </row>
    <row r="1022" spans="53:69" ht="15.75">
      <c r="BA1022" s="90" t="str">
        <f t="shared" si="0"/>
        <v>E083</v>
      </c>
      <c r="BB1022" s="143" t="s">
        <v>221</v>
      </c>
      <c r="BC1022" s="137" t="s">
        <v>706</v>
      </c>
      <c r="BD1022" s="127" t="s">
        <v>707</v>
      </c>
      <c r="BE1022" s="128" t="s">
        <v>681</v>
      </c>
      <c r="BF1022" s="115" t="s">
        <v>682</v>
      </c>
      <c r="BG1022" s="129"/>
      <c r="BH1022" s="7" t="s">
        <v>208</v>
      </c>
      <c r="BI1022" s="7" t="s">
        <v>204</v>
      </c>
      <c r="BL1022" s="7" t="s">
        <v>206</v>
      </c>
      <c r="BM1022" s="7" t="s">
        <v>207</v>
      </c>
      <c r="BN1022" s="295" t="s">
        <v>708</v>
      </c>
      <c r="BO1022" s="130"/>
      <c r="BP1022" s="141"/>
      <c r="BQ1022" s="124"/>
    </row>
    <row r="1023" spans="53:69" ht="30">
      <c r="BA1023" s="90" t="str">
        <f t="shared" si="0"/>
        <v>E085</v>
      </c>
      <c r="BB1023" s="143" t="s">
        <v>709</v>
      </c>
      <c r="BC1023" s="137" t="s">
        <v>710</v>
      </c>
      <c r="BD1023" s="127" t="s">
        <v>125</v>
      </c>
      <c r="BE1023" s="128" t="s">
        <v>681</v>
      </c>
      <c r="BF1023" s="115" t="s">
        <v>682</v>
      </c>
      <c r="BG1023" s="129"/>
      <c r="BH1023" s="7" t="s">
        <v>214</v>
      </c>
      <c r="BI1023" s="7" t="s">
        <v>209</v>
      </c>
      <c r="BL1023" s="7" t="s">
        <v>212</v>
      </c>
      <c r="BM1023" s="7" t="s">
        <v>213</v>
      </c>
      <c r="BN1023" s="295" t="s">
        <v>711</v>
      </c>
      <c r="BO1023" s="130"/>
      <c r="BP1023" s="141"/>
      <c r="BQ1023" s="118"/>
    </row>
    <row r="1024" spans="53:69" ht="15.75">
      <c r="BA1024" s="90" t="str">
        <f t="shared" si="0"/>
        <v>E091</v>
      </c>
      <c r="BB1024" s="143" t="s">
        <v>358</v>
      </c>
      <c r="BC1024" s="137" t="s">
        <v>712</v>
      </c>
      <c r="BD1024" s="127" t="s">
        <v>261</v>
      </c>
      <c r="BE1024" s="128" t="s">
        <v>681</v>
      </c>
      <c r="BF1024" s="115" t="s">
        <v>682</v>
      </c>
      <c r="BG1024" s="129"/>
      <c r="BH1024" s="7" t="s">
        <v>217</v>
      </c>
      <c r="BI1024" s="7" t="s">
        <v>215</v>
      </c>
      <c r="BL1024" s="7" t="s">
        <v>5</v>
      </c>
      <c r="BM1024" s="7" t="s">
        <v>216</v>
      </c>
      <c r="BN1024" s="295" t="s">
        <v>713</v>
      </c>
      <c r="BO1024" s="131"/>
      <c r="BP1024" s="141"/>
      <c r="BQ1024" s="118"/>
    </row>
    <row r="1025" spans="53:69" ht="15.75">
      <c r="BA1025" s="90" t="str">
        <f t="shared" si="0"/>
        <v>E092</v>
      </c>
      <c r="BB1025" s="143" t="s">
        <v>242</v>
      </c>
      <c r="BC1025" s="137" t="s">
        <v>714</v>
      </c>
      <c r="BD1025" s="127" t="s">
        <v>715</v>
      </c>
      <c r="BE1025" s="128" t="s">
        <v>681</v>
      </c>
      <c r="BF1025" s="115" t="s">
        <v>682</v>
      </c>
      <c r="BG1025" s="129"/>
      <c r="BH1025" s="7" t="s">
        <v>223</v>
      </c>
      <c r="BI1025" s="7" t="s">
        <v>218</v>
      </c>
      <c r="BM1025" s="7" t="s">
        <v>222</v>
      </c>
      <c r="BN1025" s="295" t="s">
        <v>716</v>
      </c>
      <c r="BO1025" s="130"/>
      <c r="BP1025" s="138"/>
      <c r="BQ1025" s="135"/>
    </row>
    <row r="1026" spans="53:69" ht="15.75">
      <c r="BA1026" s="90" t="str">
        <f t="shared" si="0"/>
        <v>E101</v>
      </c>
      <c r="BB1026" s="142" t="s">
        <v>394</v>
      </c>
      <c r="BC1026" s="137" t="s">
        <v>717</v>
      </c>
      <c r="BD1026" s="127" t="s">
        <v>269</v>
      </c>
      <c r="BE1026" s="128" t="s">
        <v>681</v>
      </c>
      <c r="BF1026" s="115" t="s">
        <v>682</v>
      </c>
      <c r="BG1026" s="129"/>
      <c r="BH1026" s="7" t="s">
        <v>227</v>
      </c>
      <c r="BI1026" s="7" t="s">
        <v>224</v>
      </c>
      <c r="BM1026" s="7" t="s">
        <v>226</v>
      </c>
      <c r="BN1026" s="295" t="s">
        <v>718</v>
      </c>
      <c r="BO1026" s="130"/>
      <c r="BP1026" s="138"/>
      <c r="BQ1026" s="135"/>
    </row>
    <row r="1027" spans="53:69" ht="15.75">
      <c r="BA1027" s="90" t="str">
        <f t="shared" si="0"/>
        <v>E102</v>
      </c>
      <c r="BB1027" s="142" t="s">
        <v>396</v>
      </c>
      <c r="BC1027" s="137" t="s">
        <v>719</v>
      </c>
      <c r="BD1027" s="127" t="s">
        <v>274</v>
      </c>
      <c r="BE1027" s="128" t="s">
        <v>681</v>
      </c>
      <c r="BF1027" s="115" t="s">
        <v>682</v>
      </c>
      <c r="BG1027" s="129"/>
      <c r="BH1027" s="7" t="s">
        <v>232</v>
      </c>
      <c r="BI1027" s="7" t="s">
        <v>228</v>
      </c>
      <c r="BM1027" s="7" t="s">
        <v>231</v>
      </c>
      <c r="BN1027" s="295" t="s">
        <v>720</v>
      </c>
      <c r="BO1027" s="106"/>
      <c r="BP1027" s="138"/>
      <c r="BQ1027" s="135"/>
    </row>
    <row r="1028" spans="53:69" ht="15.75">
      <c r="BA1028" s="90" t="str">
        <f t="shared" si="0"/>
        <v>E103</v>
      </c>
      <c r="BB1028" s="144" t="s">
        <v>257</v>
      </c>
      <c r="BC1028" s="137" t="s">
        <v>721</v>
      </c>
      <c r="BD1028" s="127" t="s">
        <v>722</v>
      </c>
      <c r="BE1028" s="128" t="s">
        <v>681</v>
      </c>
      <c r="BF1028" s="115" t="s">
        <v>682</v>
      </c>
      <c r="BG1028" s="129"/>
      <c r="BH1028" s="10" t="s">
        <v>238</v>
      </c>
      <c r="BI1028" s="7" t="s">
        <v>233</v>
      </c>
      <c r="BM1028" s="7" t="s">
        <v>237</v>
      </c>
      <c r="BN1028" s="295" t="s">
        <v>723</v>
      </c>
      <c r="BO1028" s="120"/>
      <c r="BP1028" s="138"/>
      <c r="BQ1028" s="107"/>
    </row>
    <row r="1029" spans="53:69" ht="15.75">
      <c r="BA1029" s="90" t="str">
        <f t="shared" si="0"/>
        <v>E104</v>
      </c>
      <c r="BB1029" s="261" t="s">
        <v>398</v>
      </c>
      <c r="BC1029" s="137" t="s">
        <v>724</v>
      </c>
      <c r="BD1029" s="127" t="s">
        <v>725</v>
      </c>
      <c r="BE1029" s="128" t="s">
        <v>681</v>
      </c>
      <c r="BF1029" s="115" t="s">
        <v>682</v>
      </c>
      <c r="BG1029" s="129"/>
      <c r="BH1029" s="7" t="s">
        <v>244</v>
      </c>
      <c r="BI1029" s="7" t="s">
        <v>239</v>
      </c>
      <c r="BM1029" s="7" t="s">
        <v>243</v>
      </c>
      <c r="BN1029" s="295" t="s">
        <v>723</v>
      </c>
      <c r="BO1029" s="133"/>
      <c r="BP1029" s="138"/>
      <c r="BQ1029" s="107"/>
    </row>
    <row r="1030" spans="53:69" ht="15.75">
      <c r="BA1030" s="90" t="str">
        <f t="shared" si="0"/>
        <v>E105</v>
      </c>
      <c r="BB1030" s="144" t="s">
        <v>265</v>
      </c>
      <c r="BC1030" s="137" t="s">
        <v>726</v>
      </c>
      <c r="BD1030" s="127" t="s">
        <v>727</v>
      </c>
      <c r="BE1030" s="128" t="s">
        <v>681</v>
      </c>
      <c r="BF1030" s="115" t="s">
        <v>682</v>
      </c>
      <c r="BG1030" s="129"/>
      <c r="BH1030" s="7" t="s">
        <v>248</v>
      </c>
      <c r="BI1030" s="7" t="s">
        <v>245</v>
      </c>
      <c r="BM1030" s="7" t="s">
        <v>247</v>
      </c>
      <c r="BN1030" s="295" t="s">
        <v>728</v>
      </c>
      <c r="BO1030" s="130"/>
      <c r="BP1030" s="141"/>
      <c r="BQ1030" s="123"/>
    </row>
    <row r="1031" spans="53:69" ht="30">
      <c r="BA1031" s="90" t="str">
        <f t="shared" si="0"/>
        <v>E112</v>
      </c>
      <c r="BB1031" s="145" t="s">
        <v>236</v>
      </c>
      <c r="BC1031" s="137" t="s">
        <v>729</v>
      </c>
      <c r="BD1031" s="127" t="s">
        <v>730</v>
      </c>
      <c r="BE1031" s="146" t="s">
        <v>731</v>
      </c>
      <c r="BF1031" s="295"/>
      <c r="BG1031" s="8"/>
      <c r="BH1031" s="7" t="s">
        <v>252</v>
      </c>
      <c r="BI1031" s="7" t="s">
        <v>249</v>
      </c>
      <c r="BM1031" s="7" t="s">
        <v>251</v>
      </c>
      <c r="BN1031" s="295" t="s">
        <v>732</v>
      </c>
      <c r="BO1031" s="130"/>
      <c r="BP1031" s="141"/>
      <c r="BQ1031" s="123"/>
    </row>
    <row r="1032" spans="53:69" ht="30">
      <c r="BA1032" s="90" t="str">
        <f t="shared" si="0"/>
        <v>E122</v>
      </c>
      <c r="BB1032" s="147" t="s">
        <v>286</v>
      </c>
      <c r="BC1032" s="137" t="s">
        <v>733</v>
      </c>
      <c r="BD1032" s="127" t="s">
        <v>734</v>
      </c>
      <c r="BE1032" s="148" t="s">
        <v>735</v>
      </c>
      <c r="BF1032" s="295"/>
      <c r="BG1032" s="8"/>
      <c r="BH1032" s="7" t="s">
        <v>259</v>
      </c>
      <c r="BI1032" s="7" t="s">
        <v>253</v>
      </c>
      <c r="BM1032" s="7" t="s">
        <v>258</v>
      </c>
      <c r="BN1032" s="295" t="s">
        <v>736</v>
      </c>
      <c r="BO1032" s="149"/>
      <c r="BP1032" s="141"/>
      <c r="BQ1032" s="118"/>
    </row>
    <row r="1033" spans="53:69">
      <c r="BA1033" s="90" t="str">
        <f t="shared" si="0"/>
        <v>E124</v>
      </c>
      <c r="BB1033" s="147" t="s">
        <v>737</v>
      </c>
      <c r="BC1033" s="137" t="s">
        <v>738</v>
      </c>
      <c r="BD1033" s="127" t="s">
        <v>739</v>
      </c>
      <c r="BE1033" s="146" t="s">
        <v>740</v>
      </c>
      <c r="BF1033" s="295"/>
      <c r="BG1033" s="8"/>
      <c r="BH1033" s="7" t="s">
        <v>263</v>
      </c>
      <c r="BI1033" s="7" t="s">
        <v>260</v>
      </c>
      <c r="BM1033" s="7" t="s">
        <v>262</v>
      </c>
      <c r="BN1033" s="295" t="s">
        <v>741</v>
      </c>
      <c r="BO1033" s="149"/>
      <c r="BP1033" s="141"/>
      <c r="BQ1033" s="118"/>
    </row>
    <row r="1034" spans="53:69" ht="15.75">
      <c r="BA1034" s="90" t="str">
        <f t="shared" si="0"/>
        <v>F081</v>
      </c>
      <c r="BB1034" s="150" t="s">
        <v>211</v>
      </c>
      <c r="BC1034" s="137" t="s">
        <v>742</v>
      </c>
      <c r="BD1034" s="127" t="s">
        <v>743</v>
      </c>
      <c r="BE1034" s="128" t="s">
        <v>744</v>
      </c>
      <c r="BF1034" s="295"/>
      <c r="BG1034" s="8"/>
      <c r="BH1034" s="7" t="s">
        <v>267</v>
      </c>
      <c r="BI1034" s="7" t="s">
        <v>264</v>
      </c>
      <c r="BM1034" s="7" t="s">
        <v>266</v>
      </c>
      <c r="BN1034" s="295" t="s">
        <v>745</v>
      </c>
      <c r="BO1034" s="130"/>
      <c r="BP1034" s="141"/>
      <c r="BQ1034" s="111"/>
    </row>
    <row r="1035" spans="53:69">
      <c r="BA1035" s="90" t="str">
        <f t="shared" si="0"/>
        <v>F084</v>
      </c>
      <c r="BB1035" s="150" t="s">
        <v>225</v>
      </c>
      <c r="BC1035" s="137" t="s">
        <v>746</v>
      </c>
      <c r="BD1035" s="151" t="s">
        <v>747</v>
      </c>
      <c r="BE1035" s="104" t="s">
        <v>748</v>
      </c>
      <c r="BF1035" s="295"/>
      <c r="BG1035" s="8"/>
      <c r="BH1035" s="7" t="s">
        <v>272</v>
      </c>
      <c r="BI1035" s="7" t="s">
        <v>268</v>
      </c>
      <c r="BM1035" s="7" t="s">
        <v>271</v>
      </c>
      <c r="BN1035" s="295" t="s">
        <v>749</v>
      </c>
      <c r="BO1035" s="149"/>
      <c r="BP1035" s="141"/>
      <c r="BQ1035" s="124"/>
    </row>
    <row r="1036" spans="53:69">
      <c r="BA1036" s="90" t="str">
        <f t="shared" si="0"/>
        <v>G055</v>
      </c>
      <c r="BB1036" s="3" t="s">
        <v>147</v>
      </c>
      <c r="BH1036" s="7" t="s">
        <v>277</v>
      </c>
      <c r="BI1036" s="7" t="s">
        <v>273</v>
      </c>
      <c r="BM1036" s="7" t="s">
        <v>276</v>
      </c>
      <c r="BN1036" s="295" t="s">
        <v>750</v>
      </c>
      <c r="BO1036" s="149"/>
      <c r="BP1036" s="141"/>
      <c r="BQ1036" s="124"/>
    </row>
    <row r="1037" spans="53:69" ht="30">
      <c r="BA1037" s="90" t="str">
        <f t="shared" si="0"/>
        <v>K052</v>
      </c>
      <c r="BB1037" s="2" t="s">
        <v>132</v>
      </c>
      <c r="BH1037" s="7" t="s">
        <v>281</v>
      </c>
      <c r="BI1037" s="7" t="s">
        <v>278</v>
      </c>
      <c r="BM1037" s="7" t="s">
        <v>280</v>
      </c>
      <c r="BN1037" s="295" t="s">
        <v>751</v>
      </c>
      <c r="BO1037" s="152"/>
      <c r="BP1037" s="141"/>
      <c r="BQ1037" s="102"/>
    </row>
    <row r="1038" spans="53:69">
      <c r="BA1038" s="90" t="s">
        <v>752</v>
      </c>
      <c r="BB1038" s="2" t="s">
        <v>753</v>
      </c>
      <c r="BH1038" s="7" t="s">
        <v>284</v>
      </c>
      <c r="BI1038" s="7" t="s">
        <v>5</v>
      </c>
      <c r="BM1038" s="7" t="s">
        <v>283</v>
      </c>
      <c r="BN1038" s="295" t="s">
        <v>751</v>
      </c>
      <c r="BO1038" s="149"/>
      <c r="BP1038" s="141"/>
      <c r="BQ1038" s="102"/>
    </row>
    <row r="1039" spans="53:69">
      <c r="BA1039" s="90" t="str">
        <f t="shared" ref="BA1039:BA1064" si="1">MID(BB1039,1,4)</f>
        <v>N014</v>
      </c>
      <c r="BB1039" s="153" t="s">
        <v>78</v>
      </c>
      <c r="BH1039" s="7" t="s">
        <v>288</v>
      </c>
      <c r="BM1039" s="7" t="s">
        <v>287</v>
      </c>
      <c r="BN1039" s="295" t="s">
        <v>754</v>
      </c>
      <c r="BO1039" s="131"/>
      <c r="BP1039" s="154"/>
      <c r="BQ1039" s="107"/>
    </row>
    <row r="1040" spans="53:69">
      <c r="BA1040" s="90" t="str">
        <f t="shared" si="1"/>
        <v>O121</v>
      </c>
      <c r="BB1040" s="147" t="s">
        <v>282</v>
      </c>
      <c r="BH1040" s="7" t="s">
        <v>291</v>
      </c>
      <c r="BM1040" s="7" t="s">
        <v>290</v>
      </c>
      <c r="BN1040" s="295" t="s">
        <v>755</v>
      </c>
      <c r="BO1040" s="101"/>
      <c r="BP1040" s="154"/>
      <c r="BQ1040" s="107"/>
    </row>
    <row r="1041" spans="53:69">
      <c r="BA1041" s="90" t="str">
        <f t="shared" si="1"/>
        <v>P106</v>
      </c>
      <c r="BB1041" s="155" t="s">
        <v>270</v>
      </c>
      <c r="BH1041" s="7" t="s">
        <v>293</v>
      </c>
      <c r="BM1041" s="7" t="s">
        <v>292</v>
      </c>
      <c r="BN1041" s="295" t="s">
        <v>756</v>
      </c>
      <c r="BO1041" s="101"/>
      <c r="BP1041" s="156"/>
      <c r="BQ1041" s="14"/>
    </row>
    <row r="1042" spans="53:69">
      <c r="BA1042" s="90" t="str">
        <f t="shared" si="1"/>
        <v>P111</v>
      </c>
      <c r="BB1042" s="147" t="s">
        <v>230</v>
      </c>
      <c r="BH1042" s="7" t="s">
        <v>295</v>
      </c>
      <c r="BM1042" s="7" t="s">
        <v>294</v>
      </c>
      <c r="BN1042" s="295" t="s">
        <v>757</v>
      </c>
      <c r="BO1042" s="130"/>
      <c r="BP1042" s="141"/>
      <c r="BQ1042" s="123"/>
    </row>
    <row r="1043" spans="53:69">
      <c r="BA1043" s="90" t="str">
        <f t="shared" si="1"/>
        <v>P123</v>
      </c>
      <c r="BB1043" s="12" t="s">
        <v>289</v>
      </c>
      <c r="BH1043" s="7" t="s">
        <v>297</v>
      </c>
      <c r="BM1043" s="7" t="s">
        <v>296</v>
      </c>
      <c r="BN1043" s="295" t="s">
        <v>758</v>
      </c>
      <c r="BO1043" s="101"/>
      <c r="BP1043" s="138"/>
      <c r="BQ1043" s="123"/>
    </row>
    <row r="1044" spans="53:69">
      <c r="BA1044" s="90" t="str">
        <f t="shared" si="1"/>
        <v>PA01</v>
      </c>
      <c r="BB1044" s="147" t="s">
        <v>380</v>
      </c>
      <c r="BH1044" s="7" t="s">
        <v>300</v>
      </c>
      <c r="BM1044" s="7" t="s">
        <v>299</v>
      </c>
      <c r="BN1044" s="295" t="s">
        <v>759</v>
      </c>
      <c r="BO1044" s="101"/>
      <c r="BP1044" s="138"/>
      <c r="BQ1044" s="123"/>
    </row>
    <row r="1045" spans="53:69">
      <c r="BA1045" s="90" t="str">
        <f t="shared" si="1"/>
        <v>PA02</v>
      </c>
      <c r="BB1045" s="153" t="s">
        <v>7</v>
      </c>
      <c r="BH1045" s="7" t="s">
        <v>305</v>
      </c>
      <c r="BM1045" s="7" t="s">
        <v>304</v>
      </c>
      <c r="BN1045" s="295" t="s">
        <v>760</v>
      </c>
      <c r="BO1045" s="157"/>
      <c r="BP1045" s="138"/>
      <c r="BQ1045" s="123"/>
    </row>
    <row r="1046" spans="53:69">
      <c r="BA1046" s="90" t="str">
        <f t="shared" si="1"/>
        <v>PA03</v>
      </c>
      <c r="BB1046" s="12" t="s">
        <v>298</v>
      </c>
      <c r="BH1046" s="7" t="s">
        <v>308</v>
      </c>
      <c r="BM1046" s="7" t="s">
        <v>307</v>
      </c>
      <c r="BN1046" s="295" t="s">
        <v>761</v>
      </c>
      <c r="BO1046" s="101"/>
      <c r="BP1046" s="138"/>
      <c r="BQ1046" s="123"/>
    </row>
    <row r="1047" spans="53:69">
      <c r="BA1047" s="90" t="str">
        <f t="shared" si="1"/>
        <v>PA04</v>
      </c>
      <c r="BB1047" s="150" t="s">
        <v>303</v>
      </c>
      <c r="BH1047" s="7" t="s">
        <v>312</v>
      </c>
      <c r="BM1047" s="7" t="s">
        <v>311</v>
      </c>
      <c r="BN1047" s="295" t="s">
        <v>762</v>
      </c>
      <c r="BO1047" s="158"/>
      <c r="BP1047" s="141"/>
      <c r="BQ1047" s="121"/>
    </row>
    <row r="1048" spans="53:69">
      <c r="BA1048" s="90" t="str">
        <f t="shared" si="1"/>
        <v>PA05</v>
      </c>
      <c r="BB1048" s="150" t="s">
        <v>306</v>
      </c>
      <c r="BH1048" s="7" t="s">
        <v>314</v>
      </c>
      <c r="BM1048" s="7" t="s">
        <v>313</v>
      </c>
      <c r="BN1048" s="295" t="s">
        <v>763</v>
      </c>
      <c r="BO1048" s="131"/>
      <c r="BP1048" s="141"/>
      <c r="BQ1048" s="123"/>
    </row>
    <row r="1049" spans="53:69">
      <c r="BA1049" s="90" t="str">
        <f t="shared" si="1"/>
        <v>PA06</v>
      </c>
      <c r="BB1049" s="150" t="s">
        <v>310</v>
      </c>
      <c r="BH1049" s="7" t="s">
        <v>317</v>
      </c>
      <c r="BM1049" s="7" t="s">
        <v>316</v>
      </c>
      <c r="BN1049" s="295" t="s">
        <v>764</v>
      </c>
      <c r="BO1049" s="106"/>
      <c r="BP1049" s="141"/>
      <c r="BQ1049" s="124"/>
    </row>
    <row r="1050" spans="53:69">
      <c r="BA1050" s="90" t="str">
        <f t="shared" si="1"/>
        <v>PA07</v>
      </c>
      <c r="BB1050" s="2" t="s">
        <v>302</v>
      </c>
      <c r="BH1050" s="7" t="s">
        <v>319</v>
      </c>
      <c r="BM1050" s="7" t="s">
        <v>318</v>
      </c>
      <c r="BN1050" s="295" t="s">
        <v>765</v>
      </c>
      <c r="BO1050" s="106"/>
      <c r="BP1050" s="141"/>
      <c r="BQ1050" s="124"/>
    </row>
    <row r="1051" spans="53:69">
      <c r="BA1051" s="90" t="str">
        <f t="shared" si="1"/>
        <v>PA08</v>
      </c>
      <c r="BB1051" s="2" t="s">
        <v>315</v>
      </c>
      <c r="BH1051" s="7" t="s">
        <v>322</v>
      </c>
      <c r="BM1051" s="7" t="s">
        <v>321</v>
      </c>
      <c r="BN1051" s="295" t="s">
        <v>766</v>
      </c>
      <c r="BO1051" s="106"/>
      <c r="BP1051" s="141"/>
      <c r="BQ1051" s="121"/>
    </row>
    <row r="1052" spans="53:69">
      <c r="BA1052" s="90" t="str">
        <f t="shared" si="1"/>
        <v>MA10</v>
      </c>
      <c r="BB1052" s="12" t="s">
        <v>320</v>
      </c>
      <c r="BH1052" s="7" t="s">
        <v>325</v>
      </c>
      <c r="BM1052" s="7" t="s">
        <v>324</v>
      </c>
      <c r="BN1052" s="295" t="s">
        <v>767</v>
      </c>
      <c r="BO1052" s="101"/>
      <c r="BP1052" s="141"/>
      <c r="BQ1052" s="121"/>
    </row>
    <row r="1053" spans="53:69">
      <c r="BA1053" s="90" t="str">
        <f t="shared" si="1"/>
        <v>OA11</v>
      </c>
      <c r="BB1053" s="147" t="s">
        <v>323</v>
      </c>
      <c r="BN1053" s="295" t="s">
        <v>768</v>
      </c>
      <c r="BO1053" s="106"/>
      <c r="BP1053" s="141"/>
      <c r="BQ1053" s="121"/>
    </row>
    <row r="1054" spans="53:69">
      <c r="BA1054" s="90" t="str">
        <f t="shared" si="1"/>
        <v>PA09</v>
      </c>
      <c r="BB1054" s="153" t="s">
        <v>255</v>
      </c>
      <c r="BH1054" s="7" t="s">
        <v>327</v>
      </c>
      <c r="BM1054" s="7" t="s">
        <v>326</v>
      </c>
      <c r="BN1054" s="295" t="s">
        <v>769</v>
      </c>
      <c r="BO1054" s="152"/>
      <c r="BP1054" s="141"/>
      <c r="BQ1054" s="123"/>
    </row>
    <row r="1055" spans="53:69">
      <c r="BA1055" s="90" t="str">
        <f t="shared" si="1"/>
        <v>PA14</v>
      </c>
      <c r="BB1055" s="147" t="s">
        <v>241</v>
      </c>
      <c r="BH1055" s="7" t="s">
        <v>330</v>
      </c>
      <c r="BM1055" s="7" t="s">
        <v>329</v>
      </c>
      <c r="BN1055" s="295" t="s">
        <v>770</v>
      </c>
      <c r="BO1055" s="152"/>
      <c r="BP1055" s="141"/>
      <c r="BQ1055" s="121"/>
    </row>
    <row r="1056" spans="53:69">
      <c r="BA1056" s="90" t="str">
        <f t="shared" si="1"/>
        <v>PA15</v>
      </c>
      <c r="BB1056" s="12" t="s">
        <v>328</v>
      </c>
      <c r="BH1056" s="7" t="s">
        <v>333</v>
      </c>
      <c r="BM1056" s="7" t="s">
        <v>332</v>
      </c>
      <c r="BN1056" s="295" t="s">
        <v>771</v>
      </c>
      <c r="BO1056" s="152"/>
      <c r="BP1056" s="141"/>
      <c r="BQ1056" s="121"/>
    </row>
    <row r="1057" spans="53:69">
      <c r="BA1057" s="90" t="str">
        <f t="shared" si="1"/>
        <v>PA16</v>
      </c>
      <c r="BB1057" s="150" t="s">
        <v>331</v>
      </c>
      <c r="BH1057" s="7" t="s">
        <v>335</v>
      </c>
      <c r="BM1057" s="7" t="s">
        <v>334</v>
      </c>
      <c r="BN1057" s="295" t="s">
        <v>772</v>
      </c>
      <c r="BO1057" s="131"/>
      <c r="BP1057" s="141"/>
      <c r="BQ1057" s="121"/>
    </row>
    <row r="1058" spans="53:69">
      <c r="BA1058" s="90" t="str">
        <f t="shared" si="1"/>
        <v>PA17</v>
      </c>
      <c r="BB1058" s="2" t="s">
        <v>275</v>
      </c>
      <c r="BH1058" s="7" t="s">
        <v>339</v>
      </c>
      <c r="BM1058" s="7" t="s">
        <v>338</v>
      </c>
      <c r="BN1058" s="295" t="s">
        <v>773</v>
      </c>
      <c r="BO1058" s="152"/>
      <c r="BP1058" s="141"/>
      <c r="BQ1058" s="121"/>
    </row>
    <row r="1059" spans="53:69">
      <c r="BA1059" s="90" t="str">
        <f t="shared" si="1"/>
        <v>PA18</v>
      </c>
      <c r="BB1059" s="150" t="s">
        <v>337</v>
      </c>
      <c r="BH1059" s="7" t="s">
        <v>17</v>
      </c>
      <c r="BM1059" s="7" t="s">
        <v>340</v>
      </c>
      <c r="BN1059" s="295" t="s">
        <v>774</v>
      </c>
      <c r="BO1059" s="152"/>
      <c r="BP1059" s="141"/>
      <c r="BQ1059" s="122"/>
    </row>
    <row r="1060" spans="53:69">
      <c r="BA1060" s="90" t="str">
        <f t="shared" si="1"/>
        <v>PA19</v>
      </c>
      <c r="BB1060" s="2" t="s">
        <v>336</v>
      </c>
      <c r="BH1060" s="7" t="s">
        <v>343</v>
      </c>
      <c r="BM1060" s="7" t="s">
        <v>342</v>
      </c>
      <c r="BN1060" s="295" t="s">
        <v>775</v>
      </c>
      <c r="BO1060" s="152"/>
      <c r="BP1060" s="141"/>
      <c r="BQ1060" s="122"/>
    </row>
    <row r="1061" spans="53:69">
      <c r="BA1061" s="90" t="str">
        <f t="shared" si="1"/>
        <v>PA21</v>
      </c>
      <c r="BB1061" s="155" t="s">
        <v>341</v>
      </c>
      <c r="BH1061" s="7" t="s">
        <v>346</v>
      </c>
      <c r="BM1061" s="7" t="s">
        <v>345</v>
      </c>
      <c r="BN1061" s="295" t="s">
        <v>776</v>
      </c>
      <c r="BO1061" s="149"/>
      <c r="BP1061" s="141"/>
      <c r="BQ1061" s="123"/>
    </row>
    <row r="1062" spans="53:69">
      <c r="BA1062" s="90" t="str">
        <f t="shared" si="1"/>
        <v>PA22</v>
      </c>
      <c r="BB1062" s="150" t="s">
        <v>344</v>
      </c>
      <c r="BH1062" s="7" t="s">
        <v>349</v>
      </c>
      <c r="BM1062" s="7" t="s">
        <v>348</v>
      </c>
      <c r="BN1062" s="295" t="s">
        <v>777</v>
      </c>
      <c r="BO1062" s="149"/>
      <c r="BP1062" s="141"/>
      <c r="BQ1062" s="122"/>
    </row>
    <row r="1063" spans="53:69">
      <c r="BA1063" s="90" t="str">
        <f t="shared" si="1"/>
        <v>PA23</v>
      </c>
      <c r="BB1063" s="155" t="s">
        <v>347</v>
      </c>
      <c r="BC1063" s="159" t="s">
        <v>624</v>
      </c>
      <c r="BD1063" s="99" t="s">
        <v>625</v>
      </c>
      <c r="BH1063" s="7" t="s">
        <v>351</v>
      </c>
      <c r="BM1063" s="7" t="s">
        <v>350</v>
      </c>
      <c r="BN1063" s="295" t="s">
        <v>778</v>
      </c>
      <c r="BO1063" s="152"/>
      <c r="BP1063" s="141"/>
      <c r="BQ1063" s="122"/>
    </row>
    <row r="1064" spans="53:69">
      <c r="BA1064" s="90" t="str">
        <f t="shared" si="1"/>
        <v>PA25</v>
      </c>
      <c r="BB1064" s="295" t="s">
        <v>779</v>
      </c>
      <c r="BC1064" s="293" t="s">
        <v>630</v>
      </c>
      <c r="BD1064" s="294" t="s">
        <v>780</v>
      </c>
      <c r="BH1064" s="7" t="s">
        <v>353</v>
      </c>
      <c r="BM1064" s="7" t="s">
        <v>352</v>
      </c>
      <c r="BN1064" s="295" t="s">
        <v>781</v>
      </c>
      <c r="BO1064" s="152"/>
      <c r="BP1064" s="141"/>
      <c r="BQ1064" s="122"/>
    </row>
    <row r="1065" spans="53:69">
      <c r="BC1065" s="293" t="s">
        <v>639</v>
      </c>
      <c r="BD1065" s="294" t="s">
        <v>782</v>
      </c>
      <c r="BM1065" s="7" t="s">
        <v>354</v>
      </c>
      <c r="BN1065" s="295" t="s">
        <v>783</v>
      </c>
      <c r="BO1065" s="131"/>
      <c r="BP1065" s="141"/>
      <c r="BQ1065" s="122"/>
    </row>
    <row r="1066" spans="53:69">
      <c r="BC1066" s="293" t="s">
        <v>653</v>
      </c>
      <c r="BD1066" s="296" t="s">
        <v>784</v>
      </c>
      <c r="BN1066" s="295" t="s">
        <v>785</v>
      </c>
      <c r="BO1066" s="152"/>
      <c r="BP1066" s="141"/>
      <c r="BQ1066" s="102"/>
    </row>
    <row r="1067" spans="53:69">
      <c r="BC1067" s="293" t="s">
        <v>680</v>
      </c>
      <c r="BD1067" s="127" t="s">
        <v>199</v>
      </c>
      <c r="BM1067" s="7" t="s">
        <v>355</v>
      </c>
      <c r="BN1067" s="295" t="s">
        <v>786</v>
      </c>
      <c r="BO1067" s="106"/>
      <c r="BP1067" s="141"/>
      <c r="BQ1067" s="102"/>
    </row>
    <row r="1068" spans="53:69">
      <c r="BC1068" s="293" t="s">
        <v>560</v>
      </c>
      <c r="BD1068" s="127" t="s">
        <v>561</v>
      </c>
      <c r="BM1068" s="7" t="s">
        <v>356</v>
      </c>
      <c r="BN1068" s="295" t="s">
        <v>787</v>
      </c>
      <c r="BO1068" s="152"/>
      <c r="BP1068" s="141"/>
      <c r="BQ1068" s="123"/>
    </row>
    <row r="1069" spans="53:69">
      <c r="BC1069" s="293" t="s">
        <v>685</v>
      </c>
      <c r="BD1069" s="127" t="s">
        <v>210</v>
      </c>
      <c r="BM1069" s="7" t="s">
        <v>357</v>
      </c>
      <c r="BN1069" s="295" t="s">
        <v>788</v>
      </c>
      <c r="BO1069" s="131"/>
      <c r="BP1069" s="141"/>
      <c r="BQ1069" s="123"/>
    </row>
    <row r="1070" spans="53:69">
      <c r="BC1070" s="293" t="s">
        <v>687</v>
      </c>
      <c r="BD1070" s="127" t="s">
        <v>82</v>
      </c>
      <c r="BM1070" s="7" t="s">
        <v>359</v>
      </c>
      <c r="BN1070" s="295" t="s">
        <v>789</v>
      </c>
      <c r="BO1070" s="106"/>
      <c r="BP1070" s="141"/>
      <c r="BQ1070" s="123"/>
    </row>
    <row r="1071" spans="53:69">
      <c r="BC1071" s="293" t="s">
        <v>689</v>
      </c>
      <c r="BD1071" s="127" t="s">
        <v>220</v>
      </c>
      <c r="BM1071" s="7" t="s">
        <v>360</v>
      </c>
      <c r="BN1071" s="295" t="s">
        <v>790</v>
      </c>
      <c r="BO1071" s="106"/>
      <c r="BP1071" s="141"/>
      <c r="BQ1071" s="123"/>
    </row>
    <row r="1072" spans="53:69">
      <c r="BC1072" s="293" t="s">
        <v>692</v>
      </c>
      <c r="BD1072" s="127" t="s">
        <v>219</v>
      </c>
      <c r="BM1072" s="7" t="s">
        <v>361</v>
      </c>
      <c r="BN1072" s="295" t="s">
        <v>791</v>
      </c>
      <c r="BO1072" s="139"/>
      <c r="BP1072" s="141"/>
      <c r="BQ1072" s="102"/>
    </row>
    <row r="1073" spans="55:69">
      <c r="BC1073" s="163" t="s">
        <v>695</v>
      </c>
      <c r="BD1073" s="127" t="s">
        <v>229</v>
      </c>
      <c r="BM1073" s="7" t="s">
        <v>362</v>
      </c>
      <c r="BN1073" s="295" t="s">
        <v>792</v>
      </c>
      <c r="BO1073" s="106"/>
      <c r="BP1073" s="141"/>
      <c r="BQ1073" s="121"/>
    </row>
    <row r="1074" spans="55:69">
      <c r="BC1074" s="163" t="s">
        <v>697</v>
      </c>
      <c r="BD1074" s="127" t="s">
        <v>235</v>
      </c>
      <c r="BM1074" s="7" t="s">
        <v>363</v>
      </c>
      <c r="BN1074" s="295" t="s">
        <v>793</v>
      </c>
      <c r="BO1074" s="106"/>
      <c r="BP1074" s="141"/>
      <c r="BQ1074" s="121"/>
    </row>
    <row r="1075" spans="55:69">
      <c r="BC1075" s="163" t="s">
        <v>699</v>
      </c>
      <c r="BD1075" s="127" t="s">
        <v>794</v>
      </c>
      <c r="BM1075" s="7" t="s">
        <v>364</v>
      </c>
      <c r="BN1075" s="295" t="s">
        <v>795</v>
      </c>
      <c r="BO1075" s="106"/>
      <c r="BP1075" s="141"/>
      <c r="BQ1075" s="121"/>
    </row>
    <row r="1076" spans="55:69">
      <c r="BC1076" s="163" t="s">
        <v>702</v>
      </c>
      <c r="BD1076" s="127" t="s">
        <v>246</v>
      </c>
      <c r="BM1076" s="7" t="s">
        <v>365</v>
      </c>
      <c r="BN1076" s="295" t="s">
        <v>795</v>
      </c>
      <c r="BO1076" s="106"/>
      <c r="BP1076" s="141"/>
      <c r="BQ1076" s="102"/>
    </row>
    <row r="1077" spans="55:69">
      <c r="BC1077" s="163" t="s">
        <v>704</v>
      </c>
      <c r="BD1077" s="127" t="s">
        <v>250</v>
      </c>
      <c r="BM1077" s="7" t="s">
        <v>367</v>
      </c>
      <c r="BN1077" s="295" t="s">
        <v>796</v>
      </c>
      <c r="BO1077" s="106"/>
      <c r="BP1077" s="141"/>
      <c r="BQ1077" s="121"/>
    </row>
    <row r="1078" spans="55:69">
      <c r="BC1078" s="163" t="s">
        <v>706</v>
      </c>
      <c r="BD1078" s="127" t="s">
        <v>797</v>
      </c>
      <c r="BM1078" s="7" t="s">
        <v>368</v>
      </c>
      <c r="BN1078" s="295" t="s">
        <v>798</v>
      </c>
      <c r="BO1078" s="106"/>
      <c r="BP1078" s="141"/>
      <c r="BQ1078" s="102"/>
    </row>
    <row r="1079" spans="55:69">
      <c r="BC1079" s="163" t="s">
        <v>710</v>
      </c>
      <c r="BD1079" s="127" t="s">
        <v>256</v>
      </c>
      <c r="BM1079" s="7" t="s">
        <v>369</v>
      </c>
      <c r="BN1079" s="295" t="s">
        <v>799</v>
      </c>
      <c r="BO1079" s="106"/>
      <c r="BP1079" s="141"/>
      <c r="BQ1079" s="102"/>
    </row>
    <row r="1080" spans="55:69">
      <c r="BC1080" s="163" t="s">
        <v>712</v>
      </c>
      <c r="BD1080" s="127" t="s">
        <v>261</v>
      </c>
      <c r="BM1080" s="7" t="s">
        <v>370</v>
      </c>
      <c r="BN1080" s="295" t="s">
        <v>800</v>
      </c>
      <c r="BO1080" s="106"/>
      <c r="BP1080" s="141"/>
      <c r="BQ1080" s="102"/>
    </row>
    <row r="1081" spans="55:69">
      <c r="BC1081" s="137" t="s">
        <v>714</v>
      </c>
      <c r="BD1081" s="127" t="s">
        <v>254</v>
      </c>
      <c r="BM1081" s="7" t="s">
        <v>371</v>
      </c>
      <c r="BN1081" s="295" t="s">
        <v>801</v>
      </c>
      <c r="BO1081" s="131"/>
      <c r="BP1081" s="141"/>
      <c r="BQ1081" s="102"/>
    </row>
    <row r="1082" spans="55:69">
      <c r="BC1082" s="137" t="s">
        <v>717</v>
      </c>
      <c r="BD1082" s="127" t="s">
        <v>269</v>
      </c>
      <c r="BM1082" s="7" t="s">
        <v>372</v>
      </c>
      <c r="BN1082" s="295" t="s">
        <v>802</v>
      </c>
      <c r="BO1082" s="131"/>
      <c r="BP1082" s="154"/>
      <c r="BQ1082" s="123"/>
    </row>
    <row r="1083" spans="55:69">
      <c r="BC1083" s="137" t="s">
        <v>719</v>
      </c>
      <c r="BD1083" s="127" t="s">
        <v>274</v>
      </c>
      <c r="BM1083" s="7" t="s">
        <v>373</v>
      </c>
      <c r="BN1083" s="295" t="s">
        <v>803</v>
      </c>
      <c r="BO1083" s="131"/>
      <c r="BP1083" s="141"/>
      <c r="BQ1083" s="123"/>
    </row>
    <row r="1084" spans="55:69">
      <c r="BC1084" s="137" t="s">
        <v>721</v>
      </c>
      <c r="BD1084" s="127" t="s">
        <v>279</v>
      </c>
      <c r="BM1084" s="7" t="s">
        <v>374</v>
      </c>
      <c r="BN1084" s="295" t="s">
        <v>804</v>
      </c>
      <c r="BO1084" s="152"/>
      <c r="BP1084" s="154"/>
      <c r="BQ1084" s="123"/>
    </row>
    <row r="1085" spans="55:69">
      <c r="BC1085" s="137" t="s">
        <v>724</v>
      </c>
      <c r="BD1085" s="127" t="s">
        <v>805</v>
      </c>
      <c r="BM1085" s="7" t="s">
        <v>375</v>
      </c>
      <c r="BN1085" s="295" t="s">
        <v>806</v>
      </c>
      <c r="BO1085" s="152"/>
      <c r="BP1085" s="138"/>
      <c r="BQ1085" s="102"/>
    </row>
    <row r="1086" spans="55:69">
      <c r="BC1086" s="137" t="s">
        <v>726</v>
      </c>
      <c r="BD1086" s="127" t="s">
        <v>285</v>
      </c>
      <c r="BM1086" s="7" t="s">
        <v>376</v>
      </c>
      <c r="BN1086" s="295" t="s">
        <v>807</v>
      </c>
      <c r="BO1086" s="130"/>
      <c r="BP1086" s="138"/>
      <c r="BQ1086" s="124"/>
    </row>
    <row r="1087" spans="55:69">
      <c r="BC1087" s="137" t="s">
        <v>729</v>
      </c>
      <c r="BD1087" s="127" t="s">
        <v>808</v>
      </c>
      <c r="BE1087" s="164" t="s">
        <v>57</v>
      </c>
      <c r="BM1087" s="7" t="s">
        <v>377</v>
      </c>
      <c r="BN1087" s="295" t="s">
        <v>809</v>
      </c>
      <c r="BO1087" s="152"/>
      <c r="BP1087" s="138"/>
      <c r="BQ1087" s="124"/>
    </row>
    <row r="1088" spans="55:69">
      <c r="BC1088" s="137" t="s">
        <v>733</v>
      </c>
      <c r="BD1088" s="127" t="s">
        <v>810</v>
      </c>
      <c r="BE1088" s="164" t="s">
        <v>110</v>
      </c>
      <c r="BM1088" s="7" t="s">
        <v>378</v>
      </c>
      <c r="BN1088" s="295" t="s">
        <v>811</v>
      </c>
      <c r="BO1088" s="149"/>
      <c r="BP1088" s="8"/>
    </row>
    <row r="1089" spans="55:68">
      <c r="BC1089" s="137" t="s">
        <v>738</v>
      </c>
      <c r="BD1089" s="127" t="s">
        <v>812</v>
      </c>
      <c r="BE1089" s="164" t="s">
        <v>57</v>
      </c>
      <c r="BM1089" s="7" t="s">
        <v>379</v>
      </c>
      <c r="BN1089" s="295" t="s">
        <v>813</v>
      </c>
      <c r="BO1089" s="152"/>
      <c r="BP1089" s="8"/>
    </row>
    <row r="1090" spans="55:68">
      <c r="BC1090" s="137" t="s">
        <v>742</v>
      </c>
      <c r="BD1090" s="127" t="s">
        <v>814</v>
      </c>
      <c r="BE1090" s="164" t="s">
        <v>57</v>
      </c>
      <c r="BM1090" s="7" t="s">
        <v>381</v>
      </c>
      <c r="BN1090" s="295" t="s">
        <v>815</v>
      </c>
      <c r="BO1090" s="152"/>
      <c r="BP1090" s="8"/>
    </row>
    <row r="1091" spans="55:68">
      <c r="BC1091" s="137" t="s">
        <v>746</v>
      </c>
      <c r="BD1091" s="151" t="s">
        <v>816</v>
      </c>
      <c r="BE1091" s="151" t="s">
        <v>747</v>
      </c>
      <c r="BM1091" s="7" t="s">
        <v>382</v>
      </c>
      <c r="BN1091" s="295" t="s">
        <v>817</v>
      </c>
      <c r="BO1091" s="130"/>
      <c r="BP1091" s="8"/>
    </row>
    <row r="1092" spans="55:68" ht="15.75" thickBot="1">
      <c r="BM1092" s="7" t="s">
        <v>383</v>
      </c>
      <c r="BN1092" s="295" t="s">
        <v>818</v>
      </c>
      <c r="BO1092" s="152"/>
      <c r="BP1092" s="8"/>
    </row>
    <row r="1093" spans="55:68">
      <c r="BC1093" s="554" t="s">
        <v>625</v>
      </c>
      <c r="BD1093" s="555"/>
      <c r="BE1093" s="98" t="s">
        <v>819</v>
      </c>
      <c r="BM1093" s="7" t="s">
        <v>384</v>
      </c>
      <c r="BN1093" s="295" t="s">
        <v>820</v>
      </c>
      <c r="BO1093" s="152"/>
      <c r="BP1093" s="8"/>
    </row>
    <row r="1094" spans="55:68">
      <c r="BC1094" s="293" t="s">
        <v>821</v>
      </c>
      <c r="BD1094" s="294" t="s">
        <v>822</v>
      </c>
      <c r="BE1094" s="104" t="s">
        <v>632</v>
      </c>
      <c r="BM1094" s="7" t="s">
        <v>385</v>
      </c>
      <c r="BN1094" s="295" t="s">
        <v>823</v>
      </c>
      <c r="BO1094" s="130"/>
      <c r="BP1094" s="8"/>
    </row>
    <row r="1095" spans="55:68">
      <c r="BC1095" s="293" t="s">
        <v>821</v>
      </c>
      <c r="BD1095" s="294" t="s">
        <v>822</v>
      </c>
      <c r="BE1095" s="104" t="s">
        <v>635</v>
      </c>
      <c r="BM1095" s="7" t="s">
        <v>386</v>
      </c>
      <c r="BN1095" s="295" t="s">
        <v>824</v>
      </c>
      <c r="BO1095" s="130"/>
      <c r="BP1095" s="8"/>
    </row>
    <row r="1096" spans="55:68">
      <c r="BC1096" s="293" t="s">
        <v>825</v>
      </c>
      <c r="BD1096" s="294" t="s">
        <v>640</v>
      </c>
      <c r="BE1096" s="109" t="s">
        <v>641</v>
      </c>
      <c r="BM1096" s="7" t="s">
        <v>387</v>
      </c>
      <c r="BN1096" s="295" t="s">
        <v>826</v>
      </c>
      <c r="BO1096" s="101"/>
      <c r="BP1096" s="8"/>
    </row>
    <row r="1097" spans="55:68" ht="15.75">
      <c r="BC1097" s="293" t="s">
        <v>825</v>
      </c>
      <c r="BD1097" s="294" t="s">
        <v>640</v>
      </c>
      <c r="BE1097" s="110" t="s">
        <v>644</v>
      </c>
      <c r="BM1097" s="7" t="s">
        <v>388</v>
      </c>
      <c r="BN1097" s="295" t="s">
        <v>827</v>
      </c>
      <c r="BO1097" s="101"/>
      <c r="BP1097" s="8"/>
    </row>
    <row r="1098" spans="55:68" ht="15.75">
      <c r="BC1098" s="293" t="s">
        <v>825</v>
      </c>
      <c r="BD1098" s="294" t="s">
        <v>640</v>
      </c>
      <c r="BE1098" s="110" t="s">
        <v>647</v>
      </c>
      <c r="BM1098" s="7" t="s">
        <v>389</v>
      </c>
      <c r="BN1098" s="295" t="s">
        <v>828</v>
      </c>
      <c r="BO1098" s="101"/>
      <c r="BP1098" s="8"/>
    </row>
    <row r="1099" spans="55:68" ht="15.75">
      <c r="BC1099" s="293" t="s">
        <v>825</v>
      </c>
      <c r="BD1099" s="294" t="s">
        <v>640</v>
      </c>
      <c r="BE1099" s="112" t="s">
        <v>650</v>
      </c>
      <c r="BM1099" s="7" t="s">
        <v>390</v>
      </c>
      <c r="BN1099" s="295" t="s">
        <v>829</v>
      </c>
      <c r="BO1099" s="101"/>
      <c r="BP1099" s="8"/>
    </row>
    <row r="1100" spans="55:68">
      <c r="BC1100" s="293" t="s">
        <v>830</v>
      </c>
      <c r="BD1100" s="296" t="s">
        <v>831</v>
      </c>
      <c r="BE1100" s="114" t="s">
        <v>655</v>
      </c>
      <c r="BM1100" s="7" t="s">
        <v>391</v>
      </c>
      <c r="BN1100" s="295" t="s">
        <v>832</v>
      </c>
      <c r="BO1100" s="165"/>
      <c r="BP1100" s="8"/>
    </row>
    <row r="1101" spans="55:68">
      <c r="BC1101" s="293" t="s">
        <v>830</v>
      </c>
      <c r="BD1101" s="296" t="s">
        <v>831</v>
      </c>
      <c r="BE1101" s="114" t="s">
        <v>658</v>
      </c>
      <c r="BM1101" s="7" t="s">
        <v>393</v>
      </c>
      <c r="BN1101" s="295" t="s">
        <v>833</v>
      </c>
      <c r="BO1101" s="165"/>
      <c r="BP1101" s="8"/>
    </row>
    <row r="1102" spans="55:68" ht="15.75">
      <c r="BC1102" s="293" t="s">
        <v>830</v>
      </c>
      <c r="BD1102" s="296" t="s">
        <v>831</v>
      </c>
      <c r="BE1102" s="116" t="s">
        <v>662</v>
      </c>
      <c r="BM1102" s="7" t="s">
        <v>395</v>
      </c>
      <c r="BN1102" s="295" t="s">
        <v>834</v>
      </c>
      <c r="BO1102" s="165"/>
      <c r="BP1102" s="8"/>
    </row>
    <row r="1103" spans="55:68" ht="15.75">
      <c r="BC1103" s="293" t="s">
        <v>830</v>
      </c>
      <c r="BD1103" s="296" t="s">
        <v>831</v>
      </c>
      <c r="BE1103" s="112" t="s">
        <v>664</v>
      </c>
      <c r="BM1103" s="7" t="s">
        <v>397</v>
      </c>
      <c r="BN1103" s="295" t="s">
        <v>835</v>
      </c>
      <c r="BO1103" s="165"/>
      <c r="BP1103" s="8"/>
    </row>
    <row r="1104" spans="55:68" ht="15.75">
      <c r="BC1104" s="293" t="s">
        <v>830</v>
      </c>
      <c r="BD1104" s="296" t="s">
        <v>831</v>
      </c>
      <c r="BE1104" s="112" t="s">
        <v>667</v>
      </c>
      <c r="BM1104" s="7" t="s">
        <v>399</v>
      </c>
      <c r="BN1104" s="295" t="s">
        <v>836</v>
      </c>
      <c r="BO1104" s="165"/>
      <c r="BP1104" s="8"/>
    </row>
    <row r="1105" spans="55:68" ht="15.75">
      <c r="BC1105" s="293" t="s">
        <v>830</v>
      </c>
      <c r="BD1105" s="296" t="s">
        <v>831</v>
      </c>
      <c r="BE1105" s="112" t="s">
        <v>670</v>
      </c>
      <c r="BM1105" s="7" t="s">
        <v>400</v>
      </c>
      <c r="BN1105" s="295" t="s">
        <v>837</v>
      </c>
      <c r="BO1105" s="165"/>
      <c r="BP1105" s="8"/>
    </row>
    <row r="1106" spans="55:68" ht="31.5">
      <c r="BC1106" s="293" t="s">
        <v>830</v>
      </c>
      <c r="BD1106" s="296" t="s">
        <v>831</v>
      </c>
      <c r="BE1106" s="112" t="s">
        <v>673</v>
      </c>
      <c r="BM1106" s="7" t="s">
        <v>401</v>
      </c>
      <c r="BN1106" s="295" t="s">
        <v>838</v>
      </c>
      <c r="BO1106" s="165"/>
      <c r="BP1106" s="8"/>
    </row>
    <row r="1107" spans="55:68" ht="15.75">
      <c r="BC1107" s="293" t="s">
        <v>830</v>
      </c>
      <c r="BD1107" s="296" t="s">
        <v>831</v>
      </c>
      <c r="BE1107" s="112" t="s">
        <v>676</v>
      </c>
      <c r="BM1107" s="7" t="s">
        <v>402</v>
      </c>
      <c r="BN1107" s="295" t="s">
        <v>839</v>
      </c>
      <c r="BO1107" s="165"/>
      <c r="BP1107" s="8"/>
    </row>
    <row r="1108" spans="55:68" ht="31.5">
      <c r="BC1108" s="293" t="s">
        <v>830</v>
      </c>
      <c r="BD1108" s="296" t="s">
        <v>831</v>
      </c>
      <c r="BE1108" s="112" t="s">
        <v>678</v>
      </c>
      <c r="BM1108" s="7" t="s">
        <v>403</v>
      </c>
      <c r="BN1108" s="295" t="s">
        <v>840</v>
      </c>
      <c r="BO1108" s="101"/>
      <c r="BP1108" s="8"/>
    </row>
    <row r="1109" spans="55:68">
      <c r="BC1109" s="293" t="s">
        <v>841</v>
      </c>
      <c r="BD1109" s="127" t="s">
        <v>627</v>
      </c>
      <c r="BE1109" s="127" t="s">
        <v>627</v>
      </c>
      <c r="BM1109" s="7" t="s">
        <v>5</v>
      </c>
      <c r="BN1109" s="295" t="s">
        <v>842</v>
      </c>
      <c r="BO1109" s="152"/>
      <c r="BP1109" s="8"/>
    </row>
    <row r="1110" spans="55:68" ht="15.75">
      <c r="BC1110" s="293" t="s">
        <v>843</v>
      </c>
      <c r="BD1110" s="127" t="s">
        <v>561</v>
      </c>
      <c r="BE1110" s="166" t="s">
        <v>563</v>
      </c>
      <c r="BN1110" s="295" t="s">
        <v>844</v>
      </c>
      <c r="BO1110" s="167"/>
      <c r="BP1110" s="8"/>
    </row>
    <row r="1111" spans="55:68" ht="15.75">
      <c r="BC1111" s="293" t="s">
        <v>845</v>
      </c>
      <c r="BD1111" s="127" t="s">
        <v>210</v>
      </c>
      <c r="BE1111" s="166" t="s">
        <v>57</v>
      </c>
      <c r="BN1111" s="295" t="s">
        <v>846</v>
      </c>
      <c r="BO1111" s="168"/>
      <c r="BP1111" s="8"/>
    </row>
    <row r="1112" spans="55:68" ht="15.75">
      <c r="BC1112" s="293" t="s">
        <v>847</v>
      </c>
      <c r="BD1112" s="127" t="s">
        <v>82</v>
      </c>
      <c r="BE1112" s="166" t="s">
        <v>68</v>
      </c>
      <c r="BN1112" s="295" t="s">
        <v>848</v>
      </c>
      <c r="BO1112" s="169"/>
      <c r="BP1112" s="8"/>
    </row>
    <row r="1113" spans="55:68" ht="15.75">
      <c r="BC1113" s="293" t="s">
        <v>849</v>
      </c>
      <c r="BD1113" s="127" t="s">
        <v>220</v>
      </c>
      <c r="BE1113" s="166" t="s">
        <v>77</v>
      </c>
      <c r="BN1113" s="295" t="s">
        <v>850</v>
      </c>
      <c r="BO1113" s="169"/>
      <c r="BP1113" s="8"/>
    </row>
    <row r="1114" spans="55:68" ht="15.75">
      <c r="BC1114" s="293" t="s">
        <v>851</v>
      </c>
      <c r="BD1114" s="127" t="s">
        <v>693</v>
      </c>
      <c r="BE1114" s="166" t="s">
        <v>85</v>
      </c>
      <c r="BN1114" s="295" t="s">
        <v>852</v>
      </c>
      <c r="BO1114" s="168"/>
      <c r="BP1114" s="8"/>
    </row>
    <row r="1115" spans="55:68" ht="15.75">
      <c r="BC1115" s="163">
        <v>10</v>
      </c>
      <c r="BD1115" s="127" t="s">
        <v>229</v>
      </c>
      <c r="BE1115" s="166" t="s">
        <v>93</v>
      </c>
      <c r="BN1115" s="295" t="s">
        <v>853</v>
      </c>
      <c r="BO1115" s="105"/>
      <c r="BP1115" s="8"/>
    </row>
    <row r="1116" spans="55:68" ht="15.75">
      <c r="BC1116" s="163">
        <v>10</v>
      </c>
      <c r="BD1116" s="127" t="s">
        <v>229</v>
      </c>
      <c r="BE1116" s="166" t="s">
        <v>854</v>
      </c>
      <c r="BN1116" s="295" t="s">
        <v>855</v>
      </c>
      <c r="BO1116" s="169"/>
      <c r="BP1116" s="8"/>
    </row>
    <row r="1117" spans="55:68" ht="15.75">
      <c r="BC1117" s="163">
        <v>11</v>
      </c>
      <c r="BD1117" s="127" t="s">
        <v>235</v>
      </c>
      <c r="BE1117" s="166" t="s">
        <v>100</v>
      </c>
      <c r="BN1117" s="295" t="s">
        <v>856</v>
      </c>
      <c r="BO1117" s="105"/>
      <c r="BP1117" s="8"/>
    </row>
    <row r="1118" spans="55:68" ht="15.75">
      <c r="BC1118" s="163">
        <v>11</v>
      </c>
      <c r="BD1118" s="127" t="s">
        <v>235</v>
      </c>
      <c r="BE1118" s="166" t="s">
        <v>857</v>
      </c>
      <c r="BN1118" s="295" t="s">
        <v>858</v>
      </c>
      <c r="BO1118" s="105"/>
      <c r="BP1118" s="8"/>
    </row>
    <row r="1119" spans="55:68" ht="15.75">
      <c r="BC1119" s="163">
        <v>12</v>
      </c>
      <c r="BD1119" s="127" t="s">
        <v>859</v>
      </c>
      <c r="BE1119" s="166" t="s">
        <v>659</v>
      </c>
      <c r="BN1119" s="295" t="s">
        <v>860</v>
      </c>
      <c r="BO1119" s="101"/>
      <c r="BP1119" s="8"/>
    </row>
    <row r="1120" spans="55:68" ht="15.75">
      <c r="BC1120" s="163">
        <v>12</v>
      </c>
      <c r="BD1120" s="127" t="s">
        <v>859</v>
      </c>
      <c r="BE1120" s="166" t="s">
        <v>563</v>
      </c>
      <c r="BN1120" s="295" t="s">
        <v>861</v>
      </c>
      <c r="BO1120" s="130"/>
      <c r="BP1120" s="8"/>
    </row>
    <row r="1121" spans="55:68" ht="15.75">
      <c r="BC1121" s="163">
        <v>12</v>
      </c>
      <c r="BD1121" s="127" t="s">
        <v>859</v>
      </c>
      <c r="BE1121" s="166" t="s">
        <v>862</v>
      </c>
      <c r="BN1121" s="295" t="s">
        <v>863</v>
      </c>
      <c r="BO1121" s="130"/>
      <c r="BP1121" s="8"/>
    </row>
    <row r="1122" spans="55:68">
      <c r="BC1122" s="163">
        <v>13</v>
      </c>
      <c r="BD1122" s="127" t="s">
        <v>246</v>
      </c>
      <c r="BE1122" s="127" t="s">
        <v>110</v>
      </c>
      <c r="BN1122" s="295" t="s">
        <v>864</v>
      </c>
      <c r="BO1122" s="130"/>
      <c r="BP1122" s="8"/>
    </row>
    <row r="1123" spans="55:68">
      <c r="BC1123" s="163">
        <v>14</v>
      </c>
      <c r="BD1123" s="127" t="s">
        <v>250</v>
      </c>
      <c r="BE1123" s="127" t="s">
        <v>115</v>
      </c>
      <c r="BN1123" s="295" t="s">
        <v>865</v>
      </c>
      <c r="BO1123" s="130"/>
      <c r="BP1123" s="8"/>
    </row>
    <row r="1124" spans="55:68">
      <c r="BC1124" s="163">
        <v>15</v>
      </c>
      <c r="BD1124" s="127" t="s">
        <v>707</v>
      </c>
      <c r="BE1124" s="127" t="s">
        <v>120</v>
      </c>
      <c r="BN1124" s="295" t="s">
        <v>866</v>
      </c>
      <c r="BO1124" s="130"/>
      <c r="BP1124" s="8"/>
    </row>
    <row r="1125" spans="55:68">
      <c r="BC1125" s="163">
        <v>16</v>
      </c>
      <c r="BD1125" s="127" t="s">
        <v>125</v>
      </c>
      <c r="BE1125" s="127" t="s">
        <v>125</v>
      </c>
      <c r="BN1125" s="295" t="s">
        <v>867</v>
      </c>
      <c r="BO1125" s="130"/>
      <c r="BP1125" s="8"/>
    </row>
    <row r="1126" spans="55:68">
      <c r="BC1126" s="163">
        <v>17</v>
      </c>
      <c r="BD1126" s="127" t="s">
        <v>261</v>
      </c>
      <c r="BE1126" s="170" t="s">
        <v>131</v>
      </c>
      <c r="BN1126" s="295" t="s">
        <v>868</v>
      </c>
      <c r="BO1126" s="106"/>
      <c r="BP1126" s="8"/>
    </row>
    <row r="1127" spans="55:68">
      <c r="BC1127" s="163">
        <v>18</v>
      </c>
      <c r="BD1127" s="127" t="s">
        <v>715</v>
      </c>
      <c r="BE1127" s="170" t="s">
        <v>409</v>
      </c>
      <c r="BN1127" s="295" t="s">
        <v>869</v>
      </c>
      <c r="BO1127" s="106"/>
      <c r="BP1127" s="8"/>
    </row>
    <row r="1128" spans="55:68">
      <c r="BC1128" s="163">
        <v>19</v>
      </c>
      <c r="BD1128" s="127" t="s">
        <v>269</v>
      </c>
      <c r="BE1128" s="127" t="s">
        <v>141</v>
      </c>
      <c r="BN1128" s="295" t="s">
        <v>870</v>
      </c>
      <c r="BO1128" s="106"/>
      <c r="BP1128" s="8"/>
    </row>
    <row r="1129" spans="55:68">
      <c r="BC1129" s="163">
        <v>20</v>
      </c>
      <c r="BD1129" s="127" t="s">
        <v>274</v>
      </c>
      <c r="BE1129" s="127" t="s">
        <v>146</v>
      </c>
      <c r="BN1129" s="295" t="s">
        <v>871</v>
      </c>
      <c r="BO1129" s="130"/>
      <c r="BP1129" s="8"/>
    </row>
    <row r="1130" spans="55:68">
      <c r="BC1130" s="163">
        <v>21</v>
      </c>
      <c r="BD1130" s="127" t="s">
        <v>722</v>
      </c>
      <c r="BE1130" s="127" t="s">
        <v>152</v>
      </c>
      <c r="BN1130" s="295" t="s">
        <v>871</v>
      </c>
      <c r="BO1130" s="152"/>
      <c r="BP1130" s="8"/>
    </row>
    <row r="1131" spans="55:68">
      <c r="BC1131" s="163">
        <v>21</v>
      </c>
      <c r="BD1131" s="127" t="s">
        <v>722</v>
      </c>
      <c r="BE1131" s="127" t="s">
        <v>872</v>
      </c>
      <c r="BN1131" s="295" t="s">
        <v>873</v>
      </c>
      <c r="BO1131" s="130"/>
      <c r="BP1131" s="8"/>
    </row>
    <row r="1132" spans="55:68">
      <c r="BC1132" s="163" t="s">
        <v>724</v>
      </c>
      <c r="BD1132" s="127" t="s">
        <v>874</v>
      </c>
      <c r="BE1132" s="127" t="s">
        <v>157</v>
      </c>
      <c r="BN1132" s="295" t="s">
        <v>875</v>
      </c>
      <c r="BO1132" s="131"/>
      <c r="BP1132" s="8"/>
    </row>
    <row r="1133" spans="55:68">
      <c r="BC1133" s="163">
        <v>23</v>
      </c>
      <c r="BD1133" s="127" t="s">
        <v>285</v>
      </c>
      <c r="BE1133" s="127" t="s">
        <v>163</v>
      </c>
      <c r="BN1133" s="295" t="s">
        <v>876</v>
      </c>
      <c r="BO1133" s="105"/>
      <c r="BP1133" s="8"/>
    </row>
    <row r="1134" spans="55:68">
      <c r="BC1134" s="163" t="s">
        <v>729</v>
      </c>
      <c r="BD1134" s="127" t="s">
        <v>808</v>
      </c>
      <c r="BE1134" s="164" t="s">
        <v>57</v>
      </c>
      <c r="BN1134" s="295" t="s">
        <v>877</v>
      </c>
      <c r="BO1134" s="105"/>
      <c r="BP1134" s="8"/>
    </row>
    <row r="1135" spans="55:68">
      <c r="BC1135" s="163" t="s">
        <v>733</v>
      </c>
      <c r="BD1135" s="127" t="s">
        <v>810</v>
      </c>
      <c r="BE1135" s="164" t="s">
        <v>110</v>
      </c>
      <c r="BN1135" s="295" t="s">
        <v>878</v>
      </c>
      <c r="BO1135" s="105"/>
      <c r="BP1135" s="8"/>
    </row>
    <row r="1136" spans="55:68">
      <c r="BC1136" s="163" t="s">
        <v>738</v>
      </c>
      <c r="BD1136" s="127" t="s">
        <v>812</v>
      </c>
      <c r="BE1136" s="164" t="s">
        <v>57</v>
      </c>
      <c r="BN1136" s="295" t="s">
        <v>879</v>
      </c>
      <c r="BO1136" s="158"/>
      <c r="BP1136" s="8"/>
    </row>
    <row r="1137" spans="55:68">
      <c r="BC1137" s="163" t="s">
        <v>742</v>
      </c>
      <c r="BD1137" s="127" t="s">
        <v>814</v>
      </c>
      <c r="BE1137" s="164" t="s">
        <v>57</v>
      </c>
      <c r="BN1137" s="295" t="s">
        <v>880</v>
      </c>
      <c r="BO1137" s="105"/>
      <c r="BP1137" s="8"/>
    </row>
    <row r="1138" spans="55:68">
      <c r="BC1138" s="171" t="s">
        <v>746</v>
      </c>
      <c r="BD1138" s="151" t="s">
        <v>816</v>
      </c>
      <c r="BE1138" s="151" t="s">
        <v>747</v>
      </c>
      <c r="BN1138" s="295" t="s">
        <v>881</v>
      </c>
      <c r="BO1138" s="105"/>
      <c r="BP1138" s="8"/>
    </row>
    <row r="1139" spans="55:68">
      <c r="BN1139" s="295" t="s">
        <v>882</v>
      </c>
      <c r="BO1139" s="105"/>
      <c r="BP1139" s="8"/>
    </row>
    <row r="1140" spans="55:68">
      <c r="BN1140" s="295" t="s">
        <v>883</v>
      </c>
      <c r="BO1140" s="131"/>
      <c r="BP1140" s="8"/>
    </row>
    <row r="1141" spans="55:68">
      <c r="BN1141" s="295" t="s">
        <v>884</v>
      </c>
      <c r="BO1141" s="152"/>
      <c r="BP1141" s="8"/>
    </row>
    <row r="1142" spans="55:68">
      <c r="BN1142" s="295" t="s">
        <v>885</v>
      </c>
      <c r="BO1142" s="152"/>
      <c r="BP1142" s="8"/>
    </row>
    <row r="1143" spans="55:68">
      <c r="BN1143" s="295" t="s">
        <v>886</v>
      </c>
      <c r="BO1143" s="152"/>
      <c r="BP1143" s="8"/>
    </row>
    <row r="1144" spans="55:68">
      <c r="BN1144" s="295" t="s">
        <v>887</v>
      </c>
      <c r="BO1144" s="106"/>
      <c r="BP1144" s="8"/>
    </row>
    <row r="1145" spans="55:68">
      <c r="BN1145" s="295" t="s">
        <v>888</v>
      </c>
      <c r="BO1145" s="106"/>
      <c r="BP1145" s="8"/>
    </row>
    <row r="1146" spans="55:68">
      <c r="BN1146" s="295" t="s">
        <v>889</v>
      </c>
      <c r="BO1146" s="106"/>
      <c r="BP1146" s="8"/>
    </row>
    <row r="1147" spans="55:68">
      <c r="BN1147" s="295" t="s">
        <v>890</v>
      </c>
      <c r="BO1147" s="106"/>
      <c r="BP1147" s="8"/>
    </row>
    <row r="1148" spans="55:68">
      <c r="BN1148" s="295" t="s">
        <v>890</v>
      </c>
      <c r="BO1148" s="106"/>
      <c r="BP1148" s="8"/>
    </row>
    <row r="1149" spans="55:68">
      <c r="BN1149" s="295" t="s">
        <v>891</v>
      </c>
      <c r="BO1149" s="106"/>
      <c r="BP1149" s="8"/>
    </row>
    <row r="1150" spans="55:68">
      <c r="BN1150" s="295" t="s">
        <v>892</v>
      </c>
      <c r="BO1150" s="106"/>
      <c r="BP1150" s="8"/>
    </row>
    <row r="1151" spans="55:68">
      <c r="BN1151" s="295" t="s">
        <v>893</v>
      </c>
      <c r="BO1151" s="172"/>
      <c r="BP1151" s="8"/>
    </row>
    <row r="1152" spans="55:68">
      <c r="BN1152" s="295" t="s">
        <v>894</v>
      </c>
      <c r="BO1152" s="173"/>
      <c r="BP1152" s="8"/>
    </row>
    <row r="1153" spans="66:68">
      <c r="BN1153" s="295" t="s">
        <v>894</v>
      </c>
      <c r="BO1153" s="172"/>
      <c r="BP1153" s="8"/>
    </row>
    <row r="1154" spans="66:68">
      <c r="BN1154" s="295" t="s">
        <v>895</v>
      </c>
      <c r="BO1154" s="173"/>
      <c r="BP1154" s="8"/>
    </row>
    <row r="1155" spans="66:68">
      <c r="BN1155" s="295" t="s">
        <v>896</v>
      </c>
      <c r="BO1155" s="172"/>
      <c r="BP1155" s="8"/>
    </row>
    <row r="1156" spans="66:68">
      <c r="BN1156" s="295" t="s">
        <v>896</v>
      </c>
      <c r="BO1156" s="172"/>
      <c r="BP1156" s="8"/>
    </row>
    <row r="1157" spans="66:68">
      <c r="BN1157" s="295" t="s">
        <v>897</v>
      </c>
      <c r="BO1157" s="173"/>
      <c r="BP1157" s="8"/>
    </row>
    <row r="1158" spans="66:68">
      <c r="BN1158" s="295" t="s">
        <v>898</v>
      </c>
      <c r="BO1158" s="172"/>
      <c r="BP1158" s="8"/>
    </row>
    <row r="1159" spans="66:68">
      <c r="BN1159" s="295" t="s">
        <v>899</v>
      </c>
      <c r="BO1159" s="174"/>
      <c r="BP1159" s="8"/>
    </row>
    <row r="1160" spans="66:68">
      <c r="BN1160" s="295" t="s">
        <v>900</v>
      </c>
      <c r="BO1160" s="174"/>
      <c r="BP1160" s="8"/>
    </row>
    <row r="1161" spans="66:68">
      <c r="BN1161" s="295" t="s">
        <v>901</v>
      </c>
      <c r="BO1161" s="174"/>
      <c r="BP1161" s="8"/>
    </row>
    <row r="1162" spans="66:68">
      <c r="BN1162" s="295" t="s">
        <v>902</v>
      </c>
      <c r="BO1162" s="174"/>
      <c r="BP1162" s="8"/>
    </row>
    <row r="1163" spans="66:68">
      <c r="BN1163" s="295" t="s">
        <v>903</v>
      </c>
      <c r="BO1163" s="174"/>
      <c r="BP1163" s="8"/>
    </row>
    <row r="1164" spans="66:68">
      <c r="BN1164" s="295" t="s">
        <v>904</v>
      </c>
      <c r="BO1164" s="175"/>
      <c r="BP1164" s="8"/>
    </row>
    <row r="1165" spans="66:68">
      <c r="BN1165" s="295" t="s">
        <v>905</v>
      </c>
      <c r="BO1165" s="106"/>
      <c r="BP1165" s="8"/>
    </row>
    <row r="1166" spans="66:68">
      <c r="BN1166" s="295" t="s">
        <v>906</v>
      </c>
      <c r="BO1166" s="106"/>
      <c r="BP1166" s="8"/>
    </row>
    <row r="1167" spans="66:68">
      <c r="BN1167" s="295" t="s">
        <v>907</v>
      </c>
      <c r="BO1167" s="106"/>
      <c r="BP1167" s="8"/>
    </row>
    <row r="1168" spans="66:68">
      <c r="BN1168" s="295" t="s">
        <v>908</v>
      </c>
      <c r="BO1168" s="106"/>
      <c r="BP1168" s="8"/>
    </row>
    <row r="1169" spans="66:68">
      <c r="BN1169" s="295" t="s">
        <v>909</v>
      </c>
      <c r="BO1169" s="130"/>
      <c r="BP1169" s="8"/>
    </row>
    <row r="1170" spans="66:68">
      <c r="BN1170" s="295" t="s">
        <v>909</v>
      </c>
      <c r="BO1170" s="101"/>
      <c r="BP1170" s="8"/>
    </row>
    <row r="1171" spans="66:68">
      <c r="BN1171" s="295" t="s">
        <v>910</v>
      </c>
      <c r="BO1171" s="106"/>
      <c r="BP1171" s="8"/>
    </row>
    <row r="1172" spans="66:68">
      <c r="BN1172" s="295" t="s">
        <v>911</v>
      </c>
      <c r="BO1172" s="101"/>
      <c r="BP1172" s="8"/>
    </row>
    <row r="1173" spans="66:68">
      <c r="BN1173" s="295" t="s">
        <v>912</v>
      </c>
      <c r="BO1173" s="130"/>
      <c r="BP1173" s="8"/>
    </row>
    <row r="1174" spans="66:68">
      <c r="BN1174" s="295" t="s">
        <v>913</v>
      </c>
      <c r="BO1174" s="152"/>
      <c r="BP1174" s="8"/>
    </row>
    <row r="1175" spans="66:68">
      <c r="BN1175" s="295" t="s">
        <v>914</v>
      </c>
      <c r="BO1175" s="152"/>
      <c r="BP1175" s="8"/>
    </row>
    <row r="1176" spans="66:68">
      <c r="BN1176" s="295" t="s">
        <v>915</v>
      </c>
      <c r="BO1176" s="152"/>
      <c r="BP1176" s="8"/>
    </row>
    <row r="1177" spans="66:68">
      <c r="BN1177" s="295" t="s">
        <v>916</v>
      </c>
      <c r="BO1177" s="176"/>
      <c r="BP1177" s="8"/>
    </row>
    <row r="1178" spans="66:68">
      <c r="BN1178" s="295" t="s">
        <v>916</v>
      </c>
      <c r="BO1178" s="177"/>
      <c r="BP1178" s="8"/>
    </row>
    <row r="1179" spans="66:68">
      <c r="BN1179" s="295" t="s">
        <v>917</v>
      </c>
      <c r="BO1179" s="167"/>
      <c r="BP1179" s="8"/>
    </row>
    <row r="1180" spans="66:68">
      <c r="BN1180" s="295" t="s">
        <v>918</v>
      </c>
      <c r="BO1180" s="178"/>
      <c r="BP1180" s="8"/>
    </row>
    <row r="1181" spans="66:68">
      <c r="BN1181" s="295" t="s">
        <v>919</v>
      </c>
      <c r="BO1181" s="178"/>
      <c r="BP1181" s="8"/>
    </row>
    <row r="1182" spans="66:68">
      <c r="BN1182" s="295" t="s">
        <v>920</v>
      </c>
      <c r="BO1182" s="179"/>
      <c r="BP1182" s="8"/>
    </row>
    <row r="1183" spans="66:68">
      <c r="BN1183" s="295" t="s">
        <v>921</v>
      </c>
      <c r="BO1183" s="179"/>
      <c r="BP1183" s="8"/>
    </row>
    <row r="1184" spans="66:68">
      <c r="BN1184" s="295" t="s">
        <v>922</v>
      </c>
      <c r="BO1184" s="179"/>
      <c r="BP1184" s="8"/>
    </row>
    <row r="1185" spans="66:68">
      <c r="BN1185" s="295" t="s">
        <v>923</v>
      </c>
      <c r="BO1185" s="167"/>
      <c r="BP1185" s="8"/>
    </row>
    <row r="1186" spans="66:68">
      <c r="BN1186" s="295" t="s">
        <v>924</v>
      </c>
      <c r="BO1186" s="177"/>
      <c r="BP1186" s="8"/>
    </row>
    <row r="1187" spans="66:68">
      <c r="BN1187" s="295" t="s">
        <v>925</v>
      </c>
      <c r="BO1187" s="177"/>
      <c r="BP1187" s="8"/>
    </row>
    <row r="1188" spans="66:68">
      <c r="BN1188" s="295" t="s">
        <v>926</v>
      </c>
      <c r="BO1188" s="177"/>
      <c r="BP1188" s="8"/>
    </row>
    <row r="1189" spans="66:68">
      <c r="BN1189" s="295" t="s">
        <v>927</v>
      </c>
      <c r="BO1189" s="177"/>
      <c r="BP1189" s="8"/>
    </row>
    <row r="1190" spans="66:68">
      <c r="BN1190" s="295" t="s">
        <v>928</v>
      </c>
      <c r="BO1190" s="177"/>
      <c r="BP1190" s="8"/>
    </row>
    <row r="1191" spans="66:68">
      <c r="BN1191" s="295" t="s">
        <v>929</v>
      </c>
      <c r="BO1191" s="177"/>
      <c r="BP1191" s="8"/>
    </row>
    <row r="1192" spans="66:68">
      <c r="BN1192" s="295" t="s">
        <v>930</v>
      </c>
      <c r="BO1192" s="180"/>
      <c r="BP1192" s="8"/>
    </row>
    <row r="1193" spans="66:68">
      <c r="BN1193" s="295" t="s">
        <v>931</v>
      </c>
      <c r="BO1193" s="176"/>
      <c r="BP1193" s="8"/>
    </row>
    <row r="1194" spans="66:68">
      <c r="BN1194" s="295" t="s">
        <v>932</v>
      </c>
      <c r="BO1194" s="176"/>
      <c r="BP1194" s="8"/>
    </row>
    <row r="1195" spans="66:68">
      <c r="BN1195" s="295" t="s">
        <v>933</v>
      </c>
      <c r="BO1195" s="176"/>
      <c r="BP1195" s="8"/>
    </row>
    <row r="1196" spans="66:68">
      <c r="BN1196" s="295" t="s">
        <v>934</v>
      </c>
      <c r="BO1196" s="176"/>
      <c r="BP1196" s="8"/>
    </row>
    <row r="1197" spans="66:68">
      <c r="BN1197" s="295" t="s">
        <v>935</v>
      </c>
      <c r="BO1197" s="181"/>
      <c r="BP1197" s="8"/>
    </row>
    <row r="1198" spans="66:68">
      <c r="BN1198" s="295" t="s">
        <v>936</v>
      </c>
      <c r="BO1198" s="182"/>
      <c r="BP1198" s="8"/>
    </row>
    <row r="1199" spans="66:68">
      <c r="BN1199" s="295" t="s">
        <v>937</v>
      </c>
      <c r="BO1199" s="177"/>
      <c r="BP1199" s="8"/>
    </row>
    <row r="1200" spans="66:68">
      <c r="BN1200" s="295" t="s">
        <v>938</v>
      </c>
      <c r="BO1200" s="177"/>
      <c r="BP1200" s="8"/>
    </row>
    <row r="1201" spans="66:68">
      <c r="BN1201" s="295" t="s">
        <v>939</v>
      </c>
      <c r="BO1201" s="177"/>
      <c r="BP1201" s="8"/>
    </row>
    <row r="1202" spans="66:68">
      <c r="BN1202" s="295" t="s">
        <v>940</v>
      </c>
      <c r="BO1202" s="177"/>
      <c r="BP1202" s="8"/>
    </row>
    <row r="1203" spans="66:68">
      <c r="BN1203" s="295" t="s">
        <v>941</v>
      </c>
      <c r="BO1203" s="177"/>
      <c r="BP1203" s="8"/>
    </row>
    <row r="1204" spans="66:68">
      <c r="BN1204" s="295" t="s">
        <v>942</v>
      </c>
      <c r="BO1204" s="177"/>
      <c r="BP1204" s="8"/>
    </row>
    <row r="1205" spans="66:68">
      <c r="BN1205" s="295" t="s">
        <v>943</v>
      </c>
      <c r="BO1205" s="177"/>
      <c r="BP1205" s="8"/>
    </row>
    <row r="1206" spans="66:68">
      <c r="BN1206" s="295" t="s">
        <v>944</v>
      </c>
      <c r="BO1206" s="177"/>
      <c r="BP1206" s="8"/>
    </row>
    <row r="1207" spans="66:68">
      <c r="BN1207" s="295" t="s">
        <v>945</v>
      </c>
      <c r="BO1207" s="177"/>
      <c r="BP1207" s="8"/>
    </row>
    <row r="1208" spans="66:68">
      <c r="BN1208" s="295" t="s">
        <v>946</v>
      </c>
      <c r="BO1208" s="177"/>
      <c r="BP1208" s="8"/>
    </row>
    <row r="1209" spans="66:68">
      <c r="BN1209" s="295" t="s">
        <v>947</v>
      </c>
      <c r="BO1209" s="177"/>
      <c r="BP1209" s="8"/>
    </row>
    <row r="1210" spans="66:68">
      <c r="BN1210" s="295" t="s">
        <v>948</v>
      </c>
      <c r="BO1210" s="183"/>
      <c r="BP1210" s="8"/>
    </row>
    <row r="1211" spans="66:68">
      <c r="BN1211" s="295" t="s">
        <v>949</v>
      </c>
      <c r="BO1211" s="183"/>
      <c r="BP1211" s="8"/>
    </row>
    <row r="1212" spans="66:68">
      <c r="BN1212" s="295" t="s">
        <v>950</v>
      </c>
      <c r="BO1212" s="179"/>
      <c r="BP1212" s="8"/>
    </row>
    <row r="1213" spans="66:68">
      <c r="BN1213" s="295" t="s">
        <v>951</v>
      </c>
      <c r="BO1213" s="179"/>
      <c r="BP1213" s="8"/>
    </row>
    <row r="1214" spans="66:68">
      <c r="BN1214" s="295" t="s">
        <v>952</v>
      </c>
      <c r="BO1214" s="176"/>
      <c r="BP1214" s="8"/>
    </row>
    <row r="1215" spans="66:68">
      <c r="BN1215" s="295" t="s">
        <v>953</v>
      </c>
      <c r="BO1215" s="176"/>
      <c r="BP1215" s="8"/>
    </row>
    <row r="1216" spans="66:68">
      <c r="BN1216" s="295" t="s">
        <v>954</v>
      </c>
      <c r="BO1216" s="179"/>
      <c r="BP1216" s="8"/>
    </row>
    <row r="1217" spans="66:68">
      <c r="BN1217" s="295" t="s">
        <v>955</v>
      </c>
      <c r="BO1217" s="179"/>
      <c r="BP1217" s="8"/>
    </row>
    <row r="1218" spans="66:68">
      <c r="BN1218" s="295" t="s">
        <v>956</v>
      </c>
      <c r="BO1218" s="120"/>
      <c r="BP1218" s="8"/>
    </row>
    <row r="1219" spans="66:68">
      <c r="BN1219" s="295" t="s">
        <v>957</v>
      </c>
      <c r="BO1219" s="120"/>
      <c r="BP1219" s="8"/>
    </row>
    <row r="1220" spans="66:68">
      <c r="BN1220" s="295" t="s">
        <v>958</v>
      </c>
      <c r="BO1220" s="139"/>
      <c r="BP1220" s="8"/>
    </row>
    <row r="1221" spans="66:68">
      <c r="BN1221" s="295" t="s">
        <v>959</v>
      </c>
      <c r="BO1221" s="120"/>
      <c r="BP1221" s="8"/>
    </row>
    <row r="1222" spans="66:68">
      <c r="BN1222" s="295" t="s">
        <v>960</v>
      </c>
      <c r="BO1222" s="120"/>
      <c r="BP1222" s="8"/>
    </row>
    <row r="1223" spans="66:68">
      <c r="BN1223" s="295" t="s">
        <v>961</v>
      </c>
      <c r="BO1223" s="158"/>
      <c r="BP1223" s="8"/>
    </row>
    <row r="1224" spans="66:68">
      <c r="BN1224" s="295" t="s">
        <v>962</v>
      </c>
      <c r="BO1224" s="120"/>
      <c r="BP1224" s="8"/>
    </row>
    <row r="1225" spans="66:68">
      <c r="BN1225" s="295" t="s">
        <v>963</v>
      </c>
      <c r="BO1225" s="158"/>
      <c r="BP1225" s="8"/>
    </row>
    <row r="1226" spans="66:68">
      <c r="BN1226" s="295" t="s">
        <v>964</v>
      </c>
      <c r="BO1226" s="101"/>
      <c r="BP1226" s="8"/>
    </row>
    <row r="1227" spans="66:68">
      <c r="BN1227" s="295" t="s">
        <v>965</v>
      </c>
      <c r="BO1227" s="101"/>
      <c r="BP1227" s="8"/>
    </row>
    <row r="1228" spans="66:68">
      <c r="BN1228" s="295" t="s">
        <v>966</v>
      </c>
      <c r="BO1228" s="101"/>
      <c r="BP1228" s="8"/>
    </row>
    <row r="1229" spans="66:68">
      <c r="BN1229" s="295" t="s">
        <v>967</v>
      </c>
      <c r="BO1229" s="101"/>
      <c r="BP1229" s="8"/>
    </row>
    <row r="1230" spans="66:68">
      <c r="BN1230" s="295" t="s">
        <v>968</v>
      </c>
      <c r="BO1230" s="101"/>
      <c r="BP1230" s="8"/>
    </row>
    <row r="1231" spans="66:68">
      <c r="BN1231" s="295" t="s">
        <v>969</v>
      </c>
      <c r="BO1231" s="101"/>
      <c r="BP1231" s="8"/>
    </row>
    <row r="1232" spans="66:68">
      <c r="BN1232" s="295" t="s">
        <v>970</v>
      </c>
      <c r="BO1232" s="101"/>
      <c r="BP1232" s="8"/>
    </row>
    <row r="1233" spans="66:68">
      <c r="BN1233" s="295" t="s">
        <v>971</v>
      </c>
      <c r="BO1233" s="101"/>
      <c r="BP1233" s="8"/>
    </row>
    <row r="1234" spans="66:68">
      <c r="BN1234" s="295" t="s">
        <v>972</v>
      </c>
      <c r="BO1234" s="176"/>
      <c r="BP1234" s="8"/>
    </row>
    <row r="1235" spans="66:68">
      <c r="BN1235" s="295" t="s">
        <v>973</v>
      </c>
      <c r="BO1235" s="184"/>
      <c r="BP1235" s="8"/>
    </row>
    <row r="1236" spans="66:68">
      <c r="BO1236" s="101"/>
      <c r="BP1236" s="8"/>
    </row>
  </sheetData>
  <dataConsolidate/>
  <mergeCells count="116">
    <mergeCell ref="BC1093:BD1093"/>
    <mergeCell ref="BC996:BC997"/>
    <mergeCell ref="BD996:BD997"/>
    <mergeCell ref="BC998:BC1001"/>
    <mergeCell ref="BD998:BD1001"/>
    <mergeCell ref="BF998:BF1001"/>
    <mergeCell ref="BC1002:BC1010"/>
    <mergeCell ref="BD1002:BD1010"/>
    <mergeCell ref="A33:Y33"/>
    <mergeCell ref="A34:B34"/>
    <mergeCell ref="C34:Y34"/>
    <mergeCell ref="A35:B35"/>
    <mergeCell ref="C35:Y35"/>
    <mergeCell ref="BC994:BF994"/>
    <mergeCell ref="A31:B31"/>
    <mergeCell ref="L31:M31"/>
    <mergeCell ref="N31:O31"/>
    <mergeCell ref="P31:Q31"/>
    <mergeCell ref="W31:X31"/>
    <mergeCell ref="A32:B32"/>
    <mergeCell ref="L32:M32"/>
    <mergeCell ref="N32:O32"/>
    <mergeCell ref="P32:Q32"/>
    <mergeCell ref="W32:X32"/>
    <mergeCell ref="A26:Y26"/>
    <mergeCell ref="A27:J27"/>
    <mergeCell ref="K27:Y27"/>
    <mergeCell ref="A28:E28"/>
    <mergeCell ref="F28:J28"/>
    <mergeCell ref="K28:K30"/>
    <mergeCell ref="L28:Y28"/>
    <mergeCell ref="A29:B30"/>
    <mergeCell ref="C29:C30"/>
    <mergeCell ref="D29:D30"/>
    <mergeCell ref="R29:V29"/>
    <mergeCell ref="W29:X30"/>
    <mergeCell ref="Y29:Y30"/>
    <mergeCell ref="L30:M30"/>
    <mergeCell ref="N30:O30"/>
    <mergeCell ref="P30:Q30"/>
    <mergeCell ref="S30:T30"/>
    <mergeCell ref="E29:E30"/>
    <mergeCell ref="F29:F30"/>
    <mergeCell ref="G29:H30"/>
    <mergeCell ref="I29:I30"/>
    <mergeCell ref="J29:J30"/>
    <mergeCell ref="L29:Q29"/>
    <mergeCell ref="F24:G24"/>
    <mergeCell ref="I24:J24"/>
    <mergeCell ref="L24:N24"/>
    <mergeCell ref="F25:G25"/>
    <mergeCell ref="I25:J25"/>
    <mergeCell ref="L25:N25"/>
    <mergeCell ref="F22:G22"/>
    <mergeCell ref="I22:J22"/>
    <mergeCell ref="L22:N22"/>
    <mergeCell ref="F23:G23"/>
    <mergeCell ref="I23:J23"/>
    <mergeCell ref="L23:N23"/>
    <mergeCell ref="F20:G20"/>
    <mergeCell ref="I20:J20"/>
    <mergeCell ref="L20:N20"/>
    <mergeCell ref="F21:G21"/>
    <mergeCell ref="I21:J21"/>
    <mergeCell ref="L21:N21"/>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A6:Y6"/>
    <mergeCell ref="B7:H7"/>
    <mergeCell ref="K7:M7"/>
    <mergeCell ref="O7:T7"/>
    <mergeCell ref="U7:V7"/>
    <mergeCell ref="W7:Y7"/>
    <mergeCell ref="B1:T1"/>
    <mergeCell ref="A2:U2"/>
    <mergeCell ref="W2:Y2"/>
    <mergeCell ref="A3:U3"/>
    <mergeCell ref="W3:X3"/>
    <mergeCell ref="A4:U4"/>
  </mergeCells>
  <dataValidations count="28">
    <dataValidation type="list" allowBlank="1" showInputMessage="1" showErrorMessage="1" error="No puede cambiar el Nombre del  Programa, sólo ebe seleccionarlo.  " sqref="B7:H7">
      <formula1>$BB$995:$BB$1064</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25">
      <formula1>$AI$6:$AI$8</formula1>
    </dataValidation>
    <dataValidation type="list" allowBlank="1" showInputMessage="1" showErrorMessage="1" error="!!Debe elegir el tipo de indicador de la lista!!" prompt="!!Seleccione el tipo de indicador!!" sqref="H18:H25">
      <formula1>$AC$6:$AC$7</formula1>
    </dataValidation>
    <dataValidation allowBlank="1" showInputMessage="1" showErrorMessage="1" prompt="!!Registre la meta Programada al trimestre de reporte!!" sqref="V18:V25"/>
    <dataValidation allowBlank="1" showInputMessage="1" showErrorMessage="1" error="!!Registre en números relativos, la meta programada al trimestre de reporte!!" prompt="!!Registre en números relativos, la meta programada al trimestre de reporte!!" sqref="X18:X25"/>
    <dataValidation allowBlank="1" showInputMessage="1" showErrorMessage="1" error="!!Registre en números absolutos, la meta programada al trimestre de reporte!!" prompt="!!Registre en números absolutos, la meta programada al trimestre de reporte!!" sqref="W18:W25"/>
    <dataValidation type="list" allowBlank="1" showInputMessage="1" showErrorMessage="1" error="!!Debe seleccionar de la lista la frecuencia que mide el indicador!!" prompt="!!Seleccione la frecuencia para medir el indicador!!" sqref="L18:L25 M18:N23 M25:N25">
      <formula1>$Z$6:$Z$13</formula1>
    </dataValidation>
    <dataValidation type="list" allowBlank="1" showInputMessage="1" showErrorMessage="1" error="!!Debe seleccionar de la lista el sentido de medición del indicador!!!!" prompt="!!Seleccione el sentido de medición del indicador!!" sqref="K18:K25">
      <formula1>$AF$6:$AF$7</formula1>
    </dataValidation>
    <dataValidation type="list" allowBlank="1" showInputMessage="1" showErrorMessage="1" sqref="P13">
      <formula1>$BN$995:$BN$1235</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$BJ$995:$BJ$1015</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18:G21 F24:G25 F18:F23">
      <formula1>$AE$6:$AE$10</formula1>
    </dataValidation>
    <dataValidation type="list" allowBlank="1" showInputMessage="1" showErrorMessage="1" error="!!Debe elegir la dimennsión que mide el indicador!!" prompt="!!Seleccione la dimensión que mide el indicador!!" sqref="J18 I18:I25">
      <formula1>$AD$6:$AD$9</formula1>
    </dataValidation>
    <dataValidation type="list" allowBlank="1" showInputMessage="1" showErrorMessage="1" sqref="E11:I11">
      <formula1>$BH$995:$BH$1065</formula1>
    </dataValidation>
    <dataValidation type="list" allowBlank="1" showInputMessage="1" showErrorMessage="1" sqref="T9">
      <formula1>$BO$994:$BO$1000</formula1>
    </dataValidation>
    <dataValidation type="list" allowBlank="1" showInputMessage="1" showErrorMessage="1" sqref="B11:D11">
      <formula1>$BH$995:$BH$1064</formula1>
    </dataValidation>
    <dataValidation type="list" allowBlank="1" showInputMessage="1" showErrorMessage="1" sqref="B10:I10">
      <formula1>$BG$995:$BG$999</formula1>
    </dataValidation>
    <dataValidation type="list" allowBlank="1" showInputMessage="1" showErrorMessage="1" sqref="J13">
      <formula1>$BM$996:$BM$1108</formula1>
    </dataValidation>
    <dataValidation type="list" allowBlank="1" showInputMessage="1" showErrorMessage="1" sqref="E13">
      <formula1>$BL$996:$BL$1023</formula1>
    </dataValidation>
    <dataValidation type="list" allowBlank="1" showInputMessage="1" showErrorMessage="1" sqref="B13:C13">
      <formula1>$BK$995:$BK$998</formula1>
    </dataValidation>
    <dataValidation type="list" allowBlank="1" showInputMessage="1" showErrorMessage="1" sqref="K10:M10">
      <formula1>$BI$995:$BI$1038</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$BC$1064:$BC$1091</formula1>
    </dataValidation>
    <dataValidation type="list" allowBlank="1" showInputMessage="1" showErrorMessage="1" error="!!Seleccione el Trimestre del Reporte!!" prompt="!!Seleccione el Trimestre del Reporte!!" sqref="Y3">
      <formula1>$AA$2:$AA$5</formula1>
    </dataValidation>
    <dataValidation type="custom" allowBlank="1" showInputMessage="1" showErrorMessage="1" error="!! No modifique esta información !!" sqref="A26:Y30 A33:Y33 E31:E32 J31:K32 P31:Q32 V31:Y32 A6:Y6 A7 I7 N7 U7:V7 A8:Y8 A9:P9 Q9:S11 J10:J11 A10:A11 A12:Y12 A13 D13 I13 N13:O13 A14:Y17">
      <formula1>0</formula1>
    </dataValidation>
    <dataValidation type="custom" allowBlank="1" showInputMessage="1" showErrorMessage="1" error="!!No modifique esta información!!" sqref="A31:B32">
      <formula1>0</formula1>
    </dataValidation>
    <dataValidation type="list" allowBlank="1" showInputMessage="1" showErrorMessage="1" sqref="G31:G32 S31:S32">
      <formula1>$AH$6:$AH$20</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35"/>
  <sheetViews>
    <sheetView showGridLines="0" view="pageBreakPreview" topLeftCell="A20" zoomScaleNormal="80" zoomScaleSheetLayoutView="100" workbookViewId="0">
      <selection activeCell="X37" sqref="X37"/>
    </sheetView>
  </sheetViews>
  <sheetFormatPr baseColWidth="10" defaultRowHeight="15"/>
  <cols>
    <col min="1" max="1" width="19.5703125" style="7" bestFit="1" customWidth="1"/>
    <col min="2" max="2" width="34.85546875" style="7" customWidth="1"/>
    <col min="3" max="3" width="24.5703125" style="7" customWidth="1"/>
    <col min="4" max="4" width="37.85546875" style="7" customWidth="1"/>
    <col min="5" max="5" width="35.7109375" style="7" customWidth="1"/>
    <col min="6" max="6" width="9.28515625" style="7" customWidth="1"/>
    <col min="7" max="7" width="8.140625" style="7" customWidth="1"/>
    <col min="8" max="8" width="10.5703125" style="7" customWidth="1"/>
    <col min="9" max="9" width="11.140625" style="7" customWidth="1"/>
    <col min="10" max="10" width="7" style="7" customWidth="1"/>
    <col min="11" max="11" width="16" style="7" customWidth="1"/>
    <col min="12" max="12" width="10.140625" style="7" customWidth="1"/>
    <col min="13" max="13" width="4.7109375" style="7" hidden="1" customWidth="1"/>
    <col min="14" max="14" width="14.5703125" style="7" customWidth="1"/>
    <col min="15" max="15" width="6.140625" style="7" hidden="1" customWidth="1"/>
    <col min="16" max="16" width="9.7109375" style="7" customWidth="1"/>
    <col min="17" max="17" width="7.140625" style="7" hidden="1" customWidth="1"/>
    <col min="18" max="18" width="9.42578125" style="7" customWidth="1"/>
    <col min="19" max="19" width="7.140625" style="7" customWidth="1"/>
    <col min="20" max="20" width="7.28515625" style="7" customWidth="1"/>
    <col min="21" max="21" width="8.85546875" style="7" customWidth="1"/>
    <col min="22" max="22" width="9.85546875" style="7" customWidth="1"/>
    <col min="23" max="23" width="11.42578125" style="7" customWidth="1"/>
    <col min="24" max="24" width="9" style="7" customWidth="1"/>
    <col min="25" max="25" width="13.42578125" style="7" customWidth="1"/>
    <col min="26" max="26" width="11.5703125" style="7" hidden="1" customWidth="1"/>
    <col min="27" max="27" width="6.140625" style="7" hidden="1" customWidth="1"/>
    <col min="28" max="28" width="7.7109375" style="7" hidden="1" customWidth="1"/>
    <col min="29" max="30" width="11.42578125" style="7" hidden="1" customWidth="1"/>
    <col min="31" max="31" width="22.28515625" style="7" hidden="1" customWidth="1"/>
    <col min="32" max="32" width="18.5703125" style="7" hidden="1" customWidth="1"/>
    <col min="33" max="33" width="19.42578125" style="7" hidden="1" customWidth="1"/>
    <col min="34" max="34" width="11.42578125" style="7" hidden="1" customWidth="1"/>
    <col min="35" max="35" width="19.140625" style="7" hidden="1" customWidth="1"/>
    <col min="36" max="52" width="11.42578125" style="7" hidden="1" customWidth="1"/>
    <col min="53" max="53" width="7.85546875" style="7" hidden="1" customWidth="1"/>
    <col min="54" max="54" width="80" style="7" hidden="1" customWidth="1"/>
    <col min="55" max="55" width="11.5703125" style="7" hidden="1" customWidth="1"/>
    <col min="56" max="56" width="38.140625" style="7" hidden="1" customWidth="1"/>
    <col min="57" max="57" width="75.28515625" style="7" hidden="1" customWidth="1"/>
    <col min="58" max="58" width="73" style="7" hidden="1" customWidth="1"/>
    <col min="59" max="59" width="59.42578125" style="7" hidden="1" customWidth="1"/>
    <col min="60" max="60" width="45.7109375" style="7" hidden="1" customWidth="1"/>
    <col min="61" max="61" width="90" style="7" hidden="1" customWidth="1"/>
    <col min="62" max="62" width="43.42578125" style="7" hidden="1" customWidth="1"/>
    <col min="63" max="63" width="29.85546875" style="7" hidden="1" customWidth="1"/>
    <col min="64" max="64" width="38.85546875" style="7" hidden="1" customWidth="1"/>
    <col min="65" max="65" width="55.5703125" style="7" hidden="1" customWidth="1"/>
    <col min="66" max="66" width="96.85546875" style="7" hidden="1" customWidth="1"/>
    <col min="67" max="67" width="34" style="7" hidden="1" customWidth="1"/>
    <col min="68" max="68" width="85.28515625" style="7" hidden="1" customWidth="1"/>
    <col min="69" max="69" width="21.28515625" style="7" customWidth="1"/>
    <col min="70" max="16384" width="11.42578125" style="7"/>
  </cols>
  <sheetData>
    <row r="1" spans="1:54" s="8" customFormat="1" ht="16.5" hidden="1" customHeight="1">
      <c r="B1" s="696"/>
      <c r="C1" s="696"/>
      <c r="D1" s="696"/>
      <c r="E1" s="696"/>
      <c r="F1" s="696"/>
      <c r="G1" s="696"/>
      <c r="H1" s="696"/>
      <c r="I1" s="696"/>
      <c r="J1" s="696"/>
      <c r="K1" s="696"/>
      <c r="L1" s="696"/>
      <c r="M1" s="696"/>
      <c r="N1" s="696"/>
      <c r="O1" s="696"/>
      <c r="P1" s="696"/>
      <c r="Q1" s="696"/>
      <c r="R1" s="696"/>
      <c r="S1" s="696"/>
      <c r="T1" s="696"/>
    </row>
    <row r="2" spans="1:54" s="8" customFormat="1" ht="14.25" customHeight="1">
      <c r="A2" s="697" t="s">
        <v>547</v>
      </c>
      <c r="B2" s="697"/>
      <c r="C2" s="697"/>
      <c r="D2" s="697"/>
      <c r="E2" s="697"/>
      <c r="F2" s="697"/>
      <c r="G2" s="697"/>
      <c r="H2" s="697"/>
      <c r="I2" s="697"/>
      <c r="J2" s="697"/>
      <c r="K2" s="697"/>
      <c r="L2" s="697"/>
      <c r="M2" s="697"/>
      <c r="N2" s="697"/>
      <c r="O2" s="697"/>
      <c r="P2" s="697"/>
      <c r="Q2" s="697"/>
      <c r="R2" s="697"/>
      <c r="S2" s="697"/>
      <c r="T2" s="697"/>
      <c r="U2" s="697"/>
      <c r="V2" s="319"/>
      <c r="W2" s="698" t="s">
        <v>548</v>
      </c>
      <c r="X2" s="698"/>
      <c r="Y2" s="698"/>
      <c r="AA2" s="21" t="s">
        <v>549</v>
      </c>
    </row>
    <row r="3" spans="1:54" s="8" customFormat="1" ht="18" customHeight="1">
      <c r="A3" s="699"/>
      <c r="B3" s="699"/>
      <c r="C3" s="699"/>
      <c r="D3" s="699"/>
      <c r="E3" s="699"/>
      <c r="F3" s="699"/>
      <c r="G3" s="699"/>
      <c r="H3" s="699"/>
      <c r="I3" s="699"/>
      <c r="J3" s="699"/>
      <c r="K3" s="699"/>
      <c r="L3" s="699"/>
      <c r="M3" s="699"/>
      <c r="N3" s="699"/>
      <c r="O3" s="699"/>
      <c r="P3" s="699"/>
      <c r="Q3" s="699"/>
      <c r="R3" s="699"/>
      <c r="S3" s="699"/>
      <c r="T3" s="699"/>
      <c r="U3" s="699"/>
      <c r="V3" s="319"/>
      <c r="W3" s="700" t="s">
        <v>550</v>
      </c>
      <c r="X3" s="700"/>
      <c r="Y3" s="22" t="s">
        <v>551</v>
      </c>
      <c r="AA3" s="21" t="s">
        <v>552</v>
      </c>
    </row>
    <row r="4" spans="1:54" s="8" customFormat="1" ht="15.75" customHeight="1" thickBot="1">
      <c r="A4" s="701"/>
      <c r="B4" s="701"/>
      <c r="C4" s="701"/>
      <c r="D4" s="701"/>
      <c r="E4" s="701"/>
      <c r="F4" s="701"/>
      <c r="G4" s="701"/>
      <c r="H4" s="701"/>
      <c r="I4" s="701"/>
      <c r="J4" s="701"/>
      <c r="K4" s="701"/>
      <c r="L4" s="701"/>
      <c r="M4" s="701"/>
      <c r="N4" s="701"/>
      <c r="O4" s="701"/>
      <c r="P4" s="701"/>
      <c r="Q4" s="701"/>
      <c r="R4" s="701"/>
      <c r="S4" s="701"/>
      <c r="T4" s="701"/>
      <c r="U4" s="701"/>
      <c r="V4" s="319"/>
      <c r="W4" s="23"/>
      <c r="X4" s="23"/>
      <c r="Y4" s="23"/>
      <c r="AA4" s="21" t="s">
        <v>553</v>
      </c>
    </row>
    <row r="5" spans="1:54" s="8" customFormat="1" ht="12.75" customHeight="1" thickBot="1">
      <c r="C5" s="319"/>
      <c r="D5" s="319"/>
      <c r="E5" s="319"/>
      <c r="F5" s="319"/>
      <c r="G5" s="319"/>
      <c r="H5" s="319"/>
      <c r="I5" s="319"/>
      <c r="J5" s="319"/>
      <c r="K5" s="319"/>
      <c r="L5" s="319"/>
      <c r="M5" s="319"/>
      <c r="N5" s="319"/>
      <c r="O5" s="319"/>
      <c r="P5" s="319"/>
      <c r="Q5" s="319"/>
      <c r="R5" s="319"/>
      <c r="S5" s="319"/>
      <c r="T5" s="319"/>
      <c r="U5" s="319"/>
      <c r="V5" s="319"/>
      <c r="W5" s="414" t="s">
        <v>1053</v>
      </c>
      <c r="X5" s="868">
        <v>43126</v>
      </c>
      <c r="Y5" s="869"/>
      <c r="AA5" s="262" t="s">
        <v>551</v>
      </c>
      <c r="AD5" s="8" t="s">
        <v>41</v>
      </c>
      <c r="AI5" s="263" t="s">
        <v>554</v>
      </c>
    </row>
    <row r="6" spans="1:54" s="25" customFormat="1" ht="19.5" thickBot="1">
      <c r="A6" s="657" t="s">
        <v>555</v>
      </c>
      <c r="B6" s="658"/>
      <c r="C6" s="658"/>
      <c r="D6" s="658"/>
      <c r="E6" s="658"/>
      <c r="F6" s="658"/>
      <c r="G6" s="658"/>
      <c r="H6" s="658"/>
      <c r="I6" s="658"/>
      <c r="J6" s="658"/>
      <c r="K6" s="658"/>
      <c r="L6" s="658"/>
      <c r="M6" s="658"/>
      <c r="N6" s="658"/>
      <c r="O6" s="658"/>
      <c r="P6" s="658"/>
      <c r="Q6" s="658"/>
      <c r="R6" s="658"/>
      <c r="S6" s="658"/>
      <c r="T6" s="658"/>
      <c r="U6" s="658"/>
      <c r="V6" s="658"/>
      <c r="W6" s="658"/>
      <c r="X6" s="658"/>
      <c r="Y6" s="659"/>
      <c r="Z6" s="24" t="s">
        <v>556</v>
      </c>
      <c r="AA6" s="7" t="s">
        <v>27</v>
      </c>
      <c r="AC6" s="7" t="s">
        <v>52</v>
      </c>
      <c r="AD6" s="26" t="s">
        <v>23</v>
      </c>
      <c r="AE6" s="26" t="s">
        <v>26</v>
      </c>
      <c r="AF6" s="5" t="s">
        <v>22</v>
      </c>
      <c r="AG6" s="7">
        <v>2013</v>
      </c>
      <c r="AH6" s="264" t="s">
        <v>557</v>
      </c>
      <c r="AI6" s="7" t="s">
        <v>558</v>
      </c>
      <c r="BA6" s="8"/>
      <c r="BB6" s="8"/>
    </row>
    <row r="7" spans="1:54" ht="30.75" customHeight="1" thickBot="1">
      <c r="A7" s="27" t="s">
        <v>6</v>
      </c>
      <c r="B7" s="687" t="s">
        <v>7</v>
      </c>
      <c r="C7" s="688"/>
      <c r="D7" s="688"/>
      <c r="E7" s="688"/>
      <c r="F7" s="688"/>
      <c r="G7" s="688"/>
      <c r="H7" s="689"/>
      <c r="I7" s="28" t="s">
        <v>559</v>
      </c>
      <c r="J7" s="29" t="s">
        <v>560</v>
      </c>
      <c r="K7" s="669" t="s">
        <v>199</v>
      </c>
      <c r="L7" s="670"/>
      <c r="M7" s="690"/>
      <c r="N7" s="27" t="s">
        <v>562</v>
      </c>
      <c r="O7" s="669" t="s">
        <v>563</v>
      </c>
      <c r="P7" s="670"/>
      <c r="Q7" s="670"/>
      <c r="R7" s="670"/>
      <c r="S7" s="670"/>
      <c r="T7" s="690"/>
      <c r="U7" s="691" t="s">
        <v>564</v>
      </c>
      <c r="V7" s="692"/>
      <c r="W7" s="693" t="s">
        <v>627</v>
      </c>
      <c r="X7" s="694"/>
      <c r="Y7" s="695"/>
      <c r="Z7" s="24" t="s">
        <v>65</v>
      </c>
      <c r="AA7" s="7" t="s">
        <v>28</v>
      </c>
      <c r="AC7" s="7" t="s">
        <v>21</v>
      </c>
      <c r="AD7" s="26" t="s">
        <v>53</v>
      </c>
      <c r="AE7" s="26" t="s">
        <v>520</v>
      </c>
      <c r="AF7" s="5" t="s">
        <v>64</v>
      </c>
      <c r="AG7" s="7">
        <v>2014</v>
      </c>
      <c r="AH7" s="264" t="s">
        <v>565</v>
      </c>
      <c r="AI7" s="7" t="s">
        <v>566</v>
      </c>
      <c r="BA7" s="8"/>
      <c r="BB7" s="8"/>
    </row>
    <row r="8" spans="1:54" s="25" customFormat="1" ht="19.5" thickBot="1">
      <c r="A8" s="657" t="s">
        <v>567</v>
      </c>
      <c r="B8" s="658"/>
      <c r="C8" s="658"/>
      <c r="D8" s="658"/>
      <c r="E8" s="658"/>
      <c r="F8" s="658"/>
      <c r="G8" s="658"/>
      <c r="H8" s="658"/>
      <c r="I8" s="658"/>
      <c r="J8" s="658"/>
      <c r="K8" s="658"/>
      <c r="L8" s="658"/>
      <c r="M8" s="658"/>
      <c r="N8" s="658"/>
      <c r="O8" s="658"/>
      <c r="P8" s="658"/>
      <c r="Q8" s="658"/>
      <c r="R8" s="658"/>
      <c r="S8" s="658"/>
      <c r="T8" s="658"/>
      <c r="U8" s="658"/>
      <c r="V8" s="658"/>
      <c r="W8" s="658"/>
      <c r="X8" s="658"/>
      <c r="Y8" s="659"/>
      <c r="Z8" s="30" t="s">
        <v>568</v>
      </c>
      <c r="AA8" s="7" t="s">
        <v>29</v>
      </c>
      <c r="AD8" s="26" t="s">
        <v>74</v>
      </c>
      <c r="AE8" s="26" t="s">
        <v>569</v>
      </c>
      <c r="AG8" s="7">
        <v>2015</v>
      </c>
      <c r="AH8" s="264" t="s">
        <v>570</v>
      </c>
      <c r="AI8" s="7" t="s">
        <v>571</v>
      </c>
      <c r="BA8" s="8"/>
      <c r="BB8" s="8"/>
    </row>
    <row r="9" spans="1:54" ht="16.5" customHeight="1" thickBot="1">
      <c r="A9" s="660" t="s">
        <v>572</v>
      </c>
      <c r="B9" s="661"/>
      <c r="C9" s="661"/>
      <c r="D9" s="661"/>
      <c r="E9" s="661"/>
      <c r="F9" s="661"/>
      <c r="G9" s="661"/>
      <c r="H9" s="661"/>
      <c r="I9" s="662"/>
      <c r="J9" s="663" t="s">
        <v>573</v>
      </c>
      <c r="K9" s="664"/>
      <c r="L9" s="664"/>
      <c r="M9" s="664"/>
      <c r="N9" s="664"/>
      <c r="O9" s="664"/>
      <c r="P9" s="665"/>
      <c r="Q9" s="666" t="s">
        <v>574</v>
      </c>
      <c r="R9" s="666"/>
      <c r="S9" s="666"/>
      <c r="T9" s="669" t="s">
        <v>5</v>
      </c>
      <c r="U9" s="670"/>
      <c r="V9" s="670"/>
      <c r="W9" s="670"/>
      <c r="X9" s="670"/>
      <c r="Y9" s="671"/>
      <c r="Z9" s="24" t="s">
        <v>83</v>
      </c>
      <c r="AA9" s="7" t="s">
        <v>30</v>
      </c>
      <c r="AD9" s="26" t="s">
        <v>82</v>
      </c>
      <c r="AE9" s="26" t="s">
        <v>98</v>
      </c>
      <c r="AG9" s="7">
        <v>2016</v>
      </c>
      <c r="AH9" s="264" t="s">
        <v>575</v>
      </c>
      <c r="BA9" s="8"/>
      <c r="BB9" s="8"/>
    </row>
    <row r="10" spans="1:54" ht="27.75" customHeight="1" thickBot="1">
      <c r="A10" s="31" t="s">
        <v>576</v>
      </c>
      <c r="B10" s="678" t="s">
        <v>15</v>
      </c>
      <c r="C10" s="679"/>
      <c r="D10" s="679"/>
      <c r="E10" s="679"/>
      <c r="F10" s="679"/>
      <c r="G10" s="679"/>
      <c r="H10" s="679"/>
      <c r="I10" s="680"/>
      <c r="J10" s="32" t="s">
        <v>18</v>
      </c>
      <c r="K10" s="681" t="s">
        <v>5</v>
      </c>
      <c r="L10" s="682"/>
      <c r="M10" s="682"/>
      <c r="N10" s="682"/>
      <c r="O10" s="682"/>
      <c r="P10" s="683"/>
      <c r="Q10" s="667"/>
      <c r="R10" s="667"/>
      <c r="S10" s="667"/>
      <c r="T10" s="672"/>
      <c r="U10" s="673"/>
      <c r="V10" s="673"/>
      <c r="W10" s="673"/>
      <c r="X10" s="673"/>
      <c r="Y10" s="674"/>
      <c r="Z10" s="24" t="s">
        <v>65</v>
      </c>
      <c r="AE10" s="26" t="s">
        <v>54</v>
      </c>
      <c r="AG10" s="7">
        <v>2017</v>
      </c>
      <c r="AH10" s="264" t="s">
        <v>577</v>
      </c>
      <c r="BA10" s="8"/>
      <c r="BB10" s="8"/>
    </row>
    <row r="11" spans="1:54" ht="40.5" customHeight="1" thickBot="1">
      <c r="A11" s="33" t="s">
        <v>16</v>
      </c>
      <c r="B11" s="684" t="s">
        <v>300</v>
      </c>
      <c r="C11" s="685"/>
      <c r="D11" s="685"/>
      <c r="E11" s="684"/>
      <c r="F11" s="685"/>
      <c r="G11" s="685"/>
      <c r="H11" s="685"/>
      <c r="I11" s="686"/>
      <c r="J11" s="36" t="s">
        <v>16</v>
      </c>
      <c r="K11" s="647"/>
      <c r="L11" s="648"/>
      <c r="M11" s="648"/>
      <c r="N11" s="648"/>
      <c r="O11" s="648"/>
      <c r="P11" s="649"/>
      <c r="Q11" s="668"/>
      <c r="R11" s="668"/>
      <c r="S11" s="668"/>
      <c r="T11" s="675" t="s">
        <v>5</v>
      </c>
      <c r="U11" s="676"/>
      <c r="V11" s="676"/>
      <c r="W11" s="676"/>
      <c r="X11" s="676"/>
      <c r="Y11" s="677"/>
      <c r="Z11" s="24" t="s">
        <v>90</v>
      </c>
      <c r="AG11" s="7">
        <v>2018</v>
      </c>
      <c r="AH11" s="264" t="s">
        <v>578</v>
      </c>
      <c r="BA11" s="8"/>
      <c r="BB11" s="8"/>
    </row>
    <row r="12" spans="1:54" ht="15.75" customHeight="1" thickTop="1" thickBot="1">
      <c r="A12" s="733" t="s">
        <v>579</v>
      </c>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5"/>
      <c r="Z12" s="24" t="s">
        <v>580</v>
      </c>
      <c r="AG12" s="7">
        <v>2019</v>
      </c>
      <c r="AH12" s="264" t="s">
        <v>581</v>
      </c>
      <c r="BA12" s="8"/>
      <c r="BB12" s="8"/>
    </row>
    <row r="13" spans="1:54" ht="34.5" customHeight="1" thickTop="1" thickBot="1">
      <c r="A13" s="358" t="s">
        <v>9</v>
      </c>
      <c r="B13" s="816" t="s">
        <v>46</v>
      </c>
      <c r="C13" s="817"/>
      <c r="D13" s="318" t="s">
        <v>11</v>
      </c>
      <c r="E13" s="818" t="s">
        <v>126</v>
      </c>
      <c r="F13" s="819"/>
      <c r="G13" s="819"/>
      <c r="H13" s="820"/>
      <c r="I13" s="359" t="s">
        <v>13</v>
      </c>
      <c r="J13" s="821" t="s">
        <v>307</v>
      </c>
      <c r="K13" s="822"/>
      <c r="L13" s="822"/>
      <c r="M13" s="823"/>
      <c r="N13" s="744" t="s">
        <v>582</v>
      </c>
      <c r="O13" s="745"/>
      <c r="P13" s="826" t="s">
        <v>897</v>
      </c>
      <c r="Q13" s="822"/>
      <c r="R13" s="822"/>
      <c r="S13" s="822"/>
      <c r="T13" s="822"/>
      <c r="U13" s="822"/>
      <c r="V13" s="822"/>
      <c r="W13" s="822"/>
      <c r="X13" s="822"/>
      <c r="Y13" s="822"/>
      <c r="Z13" s="24" t="s">
        <v>583</v>
      </c>
      <c r="AG13" s="7">
        <v>2020</v>
      </c>
      <c r="AH13" s="264" t="s">
        <v>584</v>
      </c>
      <c r="BA13" s="8"/>
      <c r="BB13" s="8"/>
    </row>
    <row r="14" spans="1:54" ht="15.75" thickBot="1">
      <c r="A14" s="624" t="s">
        <v>585</v>
      </c>
      <c r="B14" s="625"/>
      <c r="C14" s="625"/>
      <c r="D14" s="625"/>
      <c r="E14" s="625"/>
      <c r="F14" s="625"/>
      <c r="G14" s="625"/>
      <c r="H14" s="625"/>
      <c r="I14" s="625"/>
      <c r="J14" s="625"/>
      <c r="K14" s="625"/>
      <c r="L14" s="625"/>
      <c r="M14" s="625"/>
      <c r="N14" s="625"/>
      <c r="O14" s="625"/>
      <c r="P14" s="625"/>
      <c r="Q14" s="625"/>
      <c r="R14" s="625"/>
      <c r="S14" s="625"/>
      <c r="T14" s="625"/>
      <c r="U14" s="625"/>
      <c r="V14" s="625"/>
      <c r="W14" s="625"/>
      <c r="X14" s="766"/>
      <c r="Y14" s="767"/>
      <c r="AG14" s="7">
        <v>2021</v>
      </c>
      <c r="BA14" s="8"/>
      <c r="BB14" s="8"/>
    </row>
    <row r="15" spans="1:54" ht="26.25" customHeight="1" thickBot="1">
      <c r="A15" s="629" t="s">
        <v>411</v>
      </c>
      <c r="B15" s="617" t="s">
        <v>586</v>
      </c>
      <c r="C15" s="631" t="s">
        <v>587</v>
      </c>
      <c r="D15" s="631"/>
      <c r="E15" s="631"/>
      <c r="F15" s="631"/>
      <c r="G15" s="631"/>
      <c r="H15" s="631"/>
      <c r="I15" s="631"/>
      <c r="J15" s="631"/>
      <c r="K15" s="631"/>
      <c r="L15" s="631"/>
      <c r="M15" s="631"/>
      <c r="N15" s="631"/>
      <c r="O15" s="631"/>
      <c r="P15" s="631"/>
      <c r="Q15" s="631"/>
      <c r="R15" s="631"/>
      <c r="S15" s="631"/>
      <c r="T15" s="631"/>
      <c r="U15" s="631"/>
      <c r="V15" s="631"/>
      <c r="W15" s="617" t="s">
        <v>588</v>
      </c>
      <c r="X15" s="617"/>
      <c r="Y15" s="632" t="s">
        <v>589</v>
      </c>
      <c r="AG15" s="7">
        <v>2022</v>
      </c>
      <c r="BA15" s="8"/>
      <c r="BB15" s="8"/>
    </row>
    <row r="16" spans="1:54" ht="31.5" customHeight="1" thickBot="1">
      <c r="A16" s="630"/>
      <c r="B16" s="614"/>
      <c r="C16" s="616" t="s">
        <v>590</v>
      </c>
      <c r="D16" s="616" t="s">
        <v>591</v>
      </c>
      <c r="E16" s="616" t="s">
        <v>592</v>
      </c>
      <c r="F16" s="618" t="s">
        <v>24</v>
      </c>
      <c r="G16" s="619"/>
      <c r="H16" s="616" t="s">
        <v>39</v>
      </c>
      <c r="I16" s="618" t="s">
        <v>593</v>
      </c>
      <c r="J16" s="619"/>
      <c r="K16" s="616" t="s">
        <v>40</v>
      </c>
      <c r="L16" s="618" t="s">
        <v>42</v>
      </c>
      <c r="M16" s="622"/>
      <c r="N16" s="619"/>
      <c r="O16" s="614" t="s">
        <v>25</v>
      </c>
      <c r="P16" s="614"/>
      <c r="Q16" s="614"/>
      <c r="R16" s="614"/>
      <c r="S16" s="614"/>
      <c r="T16" s="614"/>
      <c r="U16" s="614" t="s">
        <v>594</v>
      </c>
      <c r="V16" s="614"/>
      <c r="W16" s="614" t="s">
        <v>595</v>
      </c>
      <c r="X16" s="614"/>
      <c r="Y16" s="633"/>
      <c r="AG16" s="7">
        <v>2023</v>
      </c>
      <c r="BA16" s="8"/>
      <c r="BB16" s="8"/>
    </row>
    <row r="17" spans="1:54" ht="22.5" customHeight="1" thickBot="1">
      <c r="A17" s="630"/>
      <c r="B17" s="614"/>
      <c r="C17" s="634"/>
      <c r="D17" s="634"/>
      <c r="E17" s="634"/>
      <c r="F17" s="620"/>
      <c r="G17" s="621"/>
      <c r="H17" s="617"/>
      <c r="I17" s="620"/>
      <c r="J17" s="621"/>
      <c r="K17" s="617"/>
      <c r="L17" s="620"/>
      <c r="M17" s="623"/>
      <c r="N17" s="621"/>
      <c r="O17" s="50">
        <v>2013</v>
      </c>
      <c r="P17" s="50">
        <v>2014</v>
      </c>
      <c r="Q17" s="50">
        <v>2015</v>
      </c>
      <c r="R17" s="50">
        <v>2015</v>
      </c>
      <c r="S17" s="50">
        <v>2016</v>
      </c>
      <c r="T17" s="50"/>
      <c r="U17" s="51" t="s">
        <v>596</v>
      </c>
      <c r="V17" s="51" t="s">
        <v>597</v>
      </c>
      <c r="W17" s="50" t="s">
        <v>598</v>
      </c>
      <c r="X17" s="50" t="s">
        <v>599</v>
      </c>
      <c r="Y17" s="631"/>
      <c r="AG17" s="7">
        <v>2024</v>
      </c>
      <c r="BA17" s="8"/>
      <c r="BB17" s="8"/>
    </row>
    <row r="18" spans="1:54" ht="36.75" thickBot="1">
      <c r="A18" s="52" t="s">
        <v>1052</v>
      </c>
      <c r="B18" s="415" t="s">
        <v>240</v>
      </c>
      <c r="C18" s="54" t="s">
        <v>1196</v>
      </c>
      <c r="D18" s="54"/>
      <c r="E18" s="54" t="s">
        <v>1197</v>
      </c>
      <c r="F18" s="606" t="s">
        <v>26</v>
      </c>
      <c r="G18" s="607"/>
      <c r="H18" s="55" t="s">
        <v>52</v>
      </c>
      <c r="I18" s="606" t="s">
        <v>23</v>
      </c>
      <c r="J18" s="607"/>
      <c r="K18" s="55" t="s">
        <v>22</v>
      </c>
      <c r="L18" s="606" t="s">
        <v>568</v>
      </c>
      <c r="M18" s="615"/>
      <c r="N18" s="607"/>
      <c r="O18" s="57"/>
      <c r="P18" s="245">
        <v>1</v>
      </c>
      <c r="Q18" s="245"/>
      <c r="R18" s="245">
        <v>1</v>
      </c>
      <c r="S18" s="245">
        <v>1</v>
      </c>
      <c r="T18" s="57"/>
      <c r="U18" s="58">
        <v>1</v>
      </c>
      <c r="V18" s="58">
        <v>1</v>
      </c>
      <c r="W18" s="950">
        <v>249660</v>
      </c>
      <c r="X18" s="442">
        <v>1</v>
      </c>
      <c r="Y18" s="60" t="s">
        <v>558</v>
      </c>
      <c r="BA18" s="8"/>
      <c r="BB18" s="8"/>
    </row>
    <row r="19" spans="1:54" ht="15.75" thickBot="1">
      <c r="A19" s="52" t="s">
        <v>414</v>
      </c>
      <c r="B19" s="61" t="s">
        <v>5</v>
      </c>
      <c r="C19" s="57"/>
      <c r="D19" s="57"/>
      <c r="E19" s="57"/>
      <c r="F19" s="609"/>
      <c r="G19" s="610"/>
      <c r="H19" s="62"/>
      <c r="I19" s="606"/>
      <c r="J19" s="607"/>
      <c r="K19" s="62"/>
      <c r="L19" s="602"/>
      <c r="M19" s="608"/>
      <c r="N19" s="603"/>
      <c r="O19" s="57"/>
      <c r="P19" s="57"/>
      <c r="Q19" s="57"/>
      <c r="R19" s="57"/>
      <c r="S19" s="57"/>
      <c r="T19" s="57"/>
      <c r="U19" s="58"/>
      <c r="V19" s="58"/>
      <c r="W19" s="59"/>
      <c r="X19" s="58"/>
      <c r="Y19" s="60"/>
      <c r="BA19" s="8"/>
      <c r="BB19" s="8"/>
    </row>
    <row r="20" spans="1:54" ht="15.75" thickBot="1">
      <c r="A20" s="320" t="s">
        <v>416</v>
      </c>
      <c r="B20" s="61" t="s">
        <v>5</v>
      </c>
      <c r="C20" s="57"/>
      <c r="D20" s="57"/>
      <c r="E20" s="57"/>
      <c r="F20" s="609"/>
      <c r="G20" s="610"/>
      <c r="H20" s="62"/>
      <c r="I20" s="606"/>
      <c r="J20" s="607"/>
      <c r="K20" s="62"/>
      <c r="L20" s="602"/>
      <c r="M20" s="608"/>
      <c r="N20" s="603"/>
      <c r="O20" s="57"/>
      <c r="P20" s="57"/>
      <c r="Q20" s="57"/>
      <c r="R20" s="57"/>
      <c r="S20" s="57"/>
      <c r="T20" s="64"/>
      <c r="U20" s="65"/>
      <c r="V20" s="58"/>
      <c r="W20" s="59"/>
      <c r="X20" s="58"/>
      <c r="Y20" s="60"/>
      <c r="BA20" s="8"/>
      <c r="BB20" s="8"/>
    </row>
    <row r="21" spans="1:54" ht="15.75" thickBot="1">
      <c r="A21" s="898"/>
      <c r="B21" s="66"/>
      <c r="C21" s="57"/>
      <c r="D21" s="57"/>
      <c r="E21" s="57"/>
      <c r="F21" s="604"/>
      <c r="G21" s="605"/>
      <c r="H21" s="62"/>
      <c r="I21" s="606"/>
      <c r="J21" s="607"/>
      <c r="K21" s="62"/>
      <c r="L21" s="602"/>
      <c r="M21" s="608"/>
      <c r="N21" s="603"/>
      <c r="O21" s="57"/>
      <c r="P21" s="57"/>
      <c r="Q21" s="57"/>
      <c r="R21" s="57"/>
      <c r="S21" s="57"/>
      <c r="T21" s="64"/>
      <c r="U21" s="68"/>
      <c r="V21" s="58"/>
      <c r="W21" s="443"/>
      <c r="X21" s="58"/>
      <c r="Y21" s="60"/>
      <c r="BA21" s="8"/>
      <c r="BB21" s="8"/>
    </row>
    <row r="22" spans="1:54" ht="15.75" thickBot="1">
      <c r="A22" s="899"/>
      <c r="B22" s="61"/>
      <c r="C22" s="57"/>
      <c r="D22" s="57"/>
      <c r="E22" s="57"/>
      <c r="F22" s="604"/>
      <c r="G22" s="605"/>
      <c r="H22" s="62"/>
      <c r="I22" s="606"/>
      <c r="J22" s="607"/>
      <c r="K22" s="62"/>
      <c r="L22" s="609"/>
      <c r="M22" s="881"/>
      <c r="N22" s="610"/>
      <c r="O22" s="57"/>
      <c r="P22" s="57"/>
      <c r="Q22" s="57"/>
      <c r="R22" s="57"/>
      <c r="S22" s="57"/>
      <c r="T22" s="64"/>
      <c r="U22" s="68"/>
      <c r="V22" s="58"/>
      <c r="W22" s="59"/>
      <c r="X22" s="58"/>
      <c r="Y22" s="60"/>
      <c r="BA22" s="8"/>
      <c r="BB22" s="8"/>
    </row>
    <row r="23" spans="1:54" ht="15.75" thickBot="1">
      <c r="A23" s="900"/>
      <c r="B23" s="61"/>
      <c r="C23" s="57"/>
      <c r="D23" s="57"/>
      <c r="E23" s="57"/>
      <c r="F23" s="604"/>
      <c r="G23" s="605"/>
      <c r="H23" s="62"/>
      <c r="I23" s="606"/>
      <c r="J23" s="607"/>
      <c r="K23" s="62"/>
      <c r="L23" s="313"/>
      <c r="M23" s="314"/>
      <c r="N23" s="315"/>
      <c r="O23" s="57"/>
      <c r="P23" s="57"/>
      <c r="Q23" s="57"/>
      <c r="R23" s="57"/>
      <c r="S23" s="57"/>
      <c r="T23" s="64"/>
      <c r="U23" s="68"/>
      <c r="V23" s="58"/>
      <c r="W23" s="59"/>
      <c r="X23" s="58"/>
      <c r="Y23" s="60"/>
      <c r="BA23" s="8"/>
      <c r="BB23" s="8"/>
    </row>
    <row r="24" spans="1:54" ht="15.75" thickBot="1">
      <c r="A24" s="320"/>
      <c r="B24" s="424"/>
      <c r="C24" s="57"/>
      <c r="D24" s="57"/>
      <c r="E24" s="57"/>
      <c r="F24" s="604"/>
      <c r="G24" s="605"/>
      <c r="H24" s="62"/>
      <c r="I24" s="606"/>
      <c r="J24" s="607"/>
      <c r="K24" s="62"/>
      <c r="L24" s="602"/>
      <c r="M24" s="608"/>
      <c r="N24" s="603"/>
      <c r="O24" s="57"/>
      <c r="P24" s="57"/>
      <c r="Q24" s="57"/>
      <c r="R24" s="57"/>
      <c r="S24" s="57"/>
      <c r="T24" s="64"/>
      <c r="U24" s="68"/>
      <c r="V24" s="58"/>
      <c r="W24" s="59"/>
      <c r="X24" s="58"/>
      <c r="Y24" s="60"/>
      <c r="BA24" s="8"/>
      <c r="BB24" s="8"/>
    </row>
    <row r="25" spans="1:54" ht="24" customHeight="1" thickBot="1">
      <c r="A25" s="708" t="s">
        <v>601</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BA25" s="8"/>
      <c r="BB25" s="8"/>
    </row>
    <row r="26" spans="1:54" ht="21.75" customHeight="1" thickBot="1">
      <c r="A26" s="588" t="s">
        <v>602</v>
      </c>
      <c r="B26" s="588"/>
      <c r="C26" s="588"/>
      <c r="D26" s="588"/>
      <c r="E26" s="588"/>
      <c r="F26" s="588"/>
      <c r="G26" s="588"/>
      <c r="H26" s="588"/>
      <c r="I26" s="588"/>
      <c r="J26" s="588"/>
      <c r="K26" s="588" t="s">
        <v>603</v>
      </c>
      <c r="L26" s="588"/>
      <c r="M26" s="588"/>
      <c r="N26" s="588"/>
      <c r="O26" s="588"/>
      <c r="P26" s="588"/>
      <c r="Q26" s="588"/>
      <c r="R26" s="588"/>
      <c r="S26" s="588"/>
      <c r="T26" s="588"/>
      <c r="U26" s="588"/>
      <c r="V26" s="588"/>
      <c r="W26" s="588"/>
      <c r="X26" s="588"/>
      <c r="Y26" s="588"/>
      <c r="BA26" s="8"/>
      <c r="BB26" s="8"/>
    </row>
    <row r="27" spans="1:54" ht="34.5" customHeight="1" thickBot="1">
      <c r="A27" s="588" t="s">
        <v>410</v>
      </c>
      <c r="B27" s="588"/>
      <c r="C27" s="588"/>
      <c r="D27" s="588"/>
      <c r="E27" s="588"/>
      <c r="F27" s="588" t="s">
        <v>49</v>
      </c>
      <c r="G27" s="588"/>
      <c r="H27" s="588"/>
      <c r="I27" s="588"/>
      <c r="J27" s="588"/>
      <c r="K27" s="589" t="s">
        <v>604</v>
      </c>
      <c r="L27" s="590" t="s">
        <v>605</v>
      </c>
      <c r="M27" s="591"/>
      <c r="N27" s="591"/>
      <c r="O27" s="591"/>
      <c r="P27" s="591"/>
      <c r="Q27" s="591"/>
      <c r="R27" s="591"/>
      <c r="S27" s="591"/>
      <c r="T27" s="591"/>
      <c r="U27" s="591"/>
      <c r="V27" s="591"/>
      <c r="W27" s="591"/>
      <c r="X27" s="591"/>
      <c r="Y27" s="592"/>
      <c r="BA27" s="8"/>
      <c r="BB27" s="8"/>
    </row>
    <row r="28" spans="1:54" ht="24" customHeight="1" thickBot="1">
      <c r="A28" s="588"/>
      <c r="B28" s="588"/>
      <c r="C28" s="588" t="s">
        <v>0</v>
      </c>
      <c r="D28" s="588" t="s">
        <v>1</v>
      </c>
      <c r="E28" s="588" t="s">
        <v>3</v>
      </c>
      <c r="F28" s="588" t="s">
        <v>0</v>
      </c>
      <c r="G28" s="588" t="s">
        <v>2</v>
      </c>
      <c r="H28" s="588"/>
      <c r="I28" s="589" t="s">
        <v>33</v>
      </c>
      <c r="J28" s="588" t="s">
        <v>3</v>
      </c>
      <c r="K28" s="589"/>
      <c r="L28" s="590" t="s">
        <v>606</v>
      </c>
      <c r="M28" s="591"/>
      <c r="N28" s="591"/>
      <c r="O28" s="591"/>
      <c r="P28" s="591"/>
      <c r="Q28" s="592"/>
      <c r="R28" s="593" t="s">
        <v>49</v>
      </c>
      <c r="S28" s="594"/>
      <c r="T28" s="594"/>
      <c r="U28" s="594"/>
      <c r="V28" s="595"/>
      <c r="W28" s="596" t="s">
        <v>607</v>
      </c>
      <c r="X28" s="597"/>
      <c r="Y28" s="600" t="s">
        <v>608</v>
      </c>
      <c r="BA28" s="8"/>
      <c r="BB28" s="8"/>
    </row>
    <row r="29" spans="1:54" ht="45.75" customHeight="1" thickBot="1">
      <c r="A29" s="588"/>
      <c r="B29" s="588"/>
      <c r="C29" s="588"/>
      <c r="D29" s="588"/>
      <c r="E29" s="588"/>
      <c r="F29" s="588"/>
      <c r="G29" s="588"/>
      <c r="H29" s="588"/>
      <c r="I29" s="589"/>
      <c r="J29" s="588"/>
      <c r="K29" s="589"/>
      <c r="L29" s="590" t="s">
        <v>609</v>
      </c>
      <c r="M29" s="592"/>
      <c r="N29" s="590" t="s">
        <v>1</v>
      </c>
      <c r="O29" s="592"/>
      <c r="P29" s="593" t="s">
        <v>3</v>
      </c>
      <c r="Q29" s="595"/>
      <c r="R29" s="305" t="s">
        <v>609</v>
      </c>
      <c r="S29" s="593" t="s">
        <v>2</v>
      </c>
      <c r="T29" s="595"/>
      <c r="U29" s="81" t="s">
        <v>610</v>
      </c>
      <c r="V29" s="306" t="s">
        <v>3</v>
      </c>
      <c r="W29" s="598"/>
      <c r="X29" s="599"/>
      <c r="Y29" s="601"/>
      <c r="BA29" s="8"/>
      <c r="BB29" s="8"/>
    </row>
    <row r="30" spans="1:54" ht="19.5" customHeight="1" thickBot="1">
      <c r="A30" s="576" t="s">
        <v>611</v>
      </c>
      <c r="B30" s="577"/>
      <c r="C30" s="83">
        <v>39140</v>
      </c>
      <c r="D30" s="83"/>
      <c r="E30" s="84">
        <f>SUM(C30:D30)</f>
        <v>39140</v>
      </c>
      <c r="F30" s="83"/>
      <c r="G30" s="85" t="s">
        <v>577</v>
      </c>
      <c r="H30" s="83"/>
      <c r="I30" s="83"/>
      <c r="J30" s="84">
        <f>SUM(F30:I30)</f>
        <v>0</v>
      </c>
      <c r="K30" s="84">
        <f>E30+J30</f>
        <v>39140</v>
      </c>
      <c r="L30" s="580">
        <v>39140</v>
      </c>
      <c r="M30" s="581"/>
      <c r="N30" s="580"/>
      <c r="O30" s="581"/>
      <c r="P30" s="582">
        <f>SUM(L30:O30)</f>
        <v>39140</v>
      </c>
      <c r="Q30" s="583"/>
      <c r="R30" s="86"/>
      <c r="S30" s="85"/>
      <c r="T30" s="86"/>
      <c r="U30" s="86"/>
      <c r="V30" s="87">
        <f>SUM(R30,T30,U30)</f>
        <v>0</v>
      </c>
      <c r="W30" s="706">
        <f>SUM(P30,V30)</f>
        <v>39140</v>
      </c>
      <c r="X30" s="707"/>
      <c r="Y30" s="88">
        <f>IF(W30=0,0,W30/K30)</f>
        <v>1</v>
      </c>
      <c r="BA30" s="8"/>
      <c r="BB30" s="8"/>
    </row>
    <row r="31" spans="1:54" ht="19.5" customHeight="1" thickBot="1">
      <c r="A31" s="576" t="s">
        <v>612</v>
      </c>
      <c r="B31" s="577"/>
      <c r="C31" s="83">
        <v>700</v>
      </c>
      <c r="D31" s="83"/>
      <c r="E31" s="84">
        <f>SUM(C31:D31)</f>
        <v>700</v>
      </c>
      <c r="F31" s="83"/>
      <c r="G31" s="85" t="s">
        <v>581</v>
      </c>
      <c r="H31" s="83"/>
      <c r="I31" s="83"/>
      <c r="J31" s="84">
        <f>SUM(F31:I31)</f>
        <v>0</v>
      </c>
      <c r="K31" s="84">
        <f>J31+E31</f>
        <v>700</v>
      </c>
      <c r="L31" s="580">
        <v>700</v>
      </c>
      <c r="M31" s="581"/>
      <c r="N31" s="586"/>
      <c r="O31" s="587"/>
      <c r="P31" s="582">
        <f>SUM(L31:O31)</f>
        <v>700</v>
      </c>
      <c r="Q31" s="583"/>
      <c r="R31" s="86"/>
      <c r="S31" s="85"/>
      <c r="T31" s="86"/>
      <c r="U31" s="86"/>
      <c r="V31" s="87">
        <f>SUM(R31,T31,U31)</f>
        <v>0</v>
      </c>
      <c r="W31" s="706">
        <f>SUM(P31,V31)</f>
        <v>700</v>
      </c>
      <c r="X31" s="707"/>
      <c r="Y31" s="88">
        <f>IF(W31=0,0,W31/K31)</f>
        <v>1</v>
      </c>
      <c r="BA31" s="8"/>
      <c r="BB31" s="8"/>
    </row>
    <row r="32" spans="1:54" ht="15.75" thickBot="1">
      <c r="A32" s="561" t="s">
        <v>613</v>
      </c>
      <c r="B32" s="562"/>
      <c r="C32" s="562"/>
      <c r="D32" s="562"/>
      <c r="E32" s="562"/>
      <c r="F32" s="562"/>
      <c r="G32" s="562"/>
      <c r="H32" s="562"/>
      <c r="I32" s="562"/>
      <c r="J32" s="562"/>
      <c r="K32" s="562"/>
      <c r="L32" s="562"/>
      <c r="M32" s="562"/>
      <c r="N32" s="562"/>
      <c r="O32" s="562"/>
      <c r="P32" s="562"/>
      <c r="Q32" s="562"/>
      <c r="R32" s="562"/>
      <c r="S32" s="562"/>
      <c r="T32" s="562"/>
      <c r="U32" s="562"/>
      <c r="V32" s="562"/>
      <c r="W32" s="562"/>
      <c r="X32" s="563"/>
      <c r="Y32" s="564"/>
      <c r="BA32" s="8"/>
      <c r="BB32" s="8"/>
    </row>
    <row r="33" spans="1:54" ht="17.25" thickTop="1" thickBot="1">
      <c r="A33" s="565"/>
      <c r="B33" s="566"/>
      <c r="C33" s="567"/>
      <c r="D33" s="568"/>
      <c r="E33" s="568"/>
      <c r="F33" s="568"/>
      <c r="G33" s="568"/>
      <c r="H33" s="568"/>
      <c r="I33" s="568"/>
      <c r="J33" s="568"/>
      <c r="K33" s="568"/>
      <c r="L33" s="568"/>
      <c r="M33" s="568"/>
      <c r="N33" s="568"/>
      <c r="O33" s="568"/>
      <c r="P33" s="568"/>
      <c r="Q33" s="568"/>
      <c r="R33" s="568"/>
      <c r="S33" s="568"/>
      <c r="T33" s="568"/>
      <c r="U33" s="568"/>
      <c r="V33" s="568"/>
      <c r="W33" s="568"/>
      <c r="X33" s="568"/>
      <c r="Y33" s="569"/>
      <c r="BA33" s="8"/>
      <c r="BB33" s="8"/>
    </row>
    <row r="34" spans="1:54" ht="16.5" thickBot="1">
      <c r="A34" s="570"/>
      <c r="B34" s="571"/>
      <c r="C34" s="572"/>
      <c r="D34" s="573"/>
      <c r="E34" s="573"/>
      <c r="F34" s="573"/>
      <c r="G34" s="573"/>
      <c r="H34" s="573"/>
      <c r="I34" s="573"/>
      <c r="J34" s="573"/>
      <c r="K34" s="573"/>
      <c r="L34" s="573"/>
      <c r="M34" s="573"/>
      <c r="N34" s="573"/>
      <c r="O34" s="573"/>
      <c r="P34" s="573"/>
      <c r="Q34" s="573"/>
      <c r="R34" s="573"/>
      <c r="S34" s="573"/>
      <c r="T34" s="573"/>
      <c r="U34" s="573"/>
      <c r="V34" s="573"/>
      <c r="W34" s="573"/>
      <c r="X34" s="573"/>
      <c r="Y34" s="574"/>
      <c r="BA34" s="8"/>
      <c r="BB34" s="8"/>
    </row>
    <row r="35" spans="1:54" ht="15.75" thickTop="1">
      <c r="BA35" s="8"/>
      <c r="BB35" s="8"/>
    </row>
    <row r="36" spans="1:54">
      <c r="C36" s="89"/>
      <c r="BA36" s="8"/>
      <c r="BB36" s="8"/>
    </row>
    <row r="37" spans="1:54">
      <c r="BA37" s="8"/>
      <c r="BB37" s="8"/>
    </row>
    <row r="38" spans="1:54">
      <c r="C38" s="89"/>
      <c r="BA38" s="8"/>
      <c r="BB38" s="8"/>
    </row>
    <row r="39" spans="1:54">
      <c r="BA39" s="8"/>
      <c r="BB39" s="8"/>
    </row>
    <row r="40" spans="1:54">
      <c r="BA40" s="8"/>
      <c r="BB40" s="8"/>
    </row>
    <row r="41" spans="1:54">
      <c r="BA41" s="8"/>
      <c r="BB41" s="8"/>
    </row>
    <row r="42" spans="1:54">
      <c r="BA42" s="8"/>
      <c r="BB42" s="8"/>
    </row>
    <row r="43" spans="1:54">
      <c r="BA43" s="8"/>
      <c r="BB43" s="8"/>
    </row>
    <row r="44" spans="1:54">
      <c r="BA44" s="8"/>
      <c r="BB44" s="8"/>
    </row>
    <row r="45" spans="1:54">
      <c r="BA45" s="8"/>
      <c r="BB45" s="8"/>
    </row>
    <row r="46" spans="1:54">
      <c r="BA46" s="8"/>
      <c r="BB46" s="8"/>
    </row>
    <row r="47" spans="1:54">
      <c r="BA47" s="8"/>
      <c r="BB47" s="8"/>
    </row>
    <row r="48" spans="1:54">
      <c r="BA48" s="8"/>
      <c r="BB48" s="8"/>
    </row>
    <row r="49" spans="53:54">
      <c r="BA49" s="8"/>
      <c r="BB49" s="8"/>
    </row>
    <row r="50" spans="53:54">
      <c r="BA50" s="8"/>
      <c r="BB50" s="8"/>
    </row>
    <row r="51" spans="53:54">
      <c r="BA51" s="8"/>
      <c r="BB51" s="8"/>
    </row>
    <row r="52" spans="53:54">
      <c r="BA52" s="8"/>
      <c r="BB52" s="8"/>
    </row>
    <row r="53" spans="53:54">
      <c r="BA53" s="8"/>
      <c r="BB53" s="8"/>
    </row>
    <row r="54" spans="53:54">
      <c r="BA54" s="8"/>
      <c r="BB54" s="8"/>
    </row>
    <row r="55" spans="53:54">
      <c r="BA55" s="8"/>
      <c r="BB55" s="8"/>
    </row>
    <row r="56" spans="53:54">
      <c r="BA56" s="8"/>
      <c r="BB56" s="8"/>
    </row>
    <row r="57" spans="53:54">
      <c r="BA57" s="8"/>
      <c r="BB57" s="8"/>
    </row>
    <row r="58" spans="53:54">
      <c r="BA58" s="8"/>
      <c r="BB58" s="8"/>
    </row>
    <row r="59" spans="53:54">
      <c r="BA59" s="8"/>
      <c r="BB59" s="8"/>
    </row>
    <row r="60" spans="53:54">
      <c r="BA60" s="8"/>
      <c r="BB60" s="8"/>
    </row>
    <row r="61" spans="53:54">
      <c r="BA61" s="8"/>
      <c r="BB61" s="8"/>
    </row>
    <row r="62" spans="53:54">
      <c r="BA62" s="8"/>
      <c r="BB62" s="8"/>
    </row>
    <row r="63" spans="53:54">
      <c r="BA63" s="8"/>
      <c r="BB63" s="8"/>
    </row>
    <row r="64" spans="53:54">
      <c r="BA64" s="8"/>
      <c r="BB64" s="8"/>
    </row>
    <row r="65" spans="53:54">
      <c r="BA65" s="8"/>
      <c r="BB65" s="8"/>
    </row>
    <row r="66" spans="53:54">
      <c r="BA66" s="8"/>
      <c r="BB66" s="8"/>
    </row>
    <row r="67" spans="53:54">
      <c r="BA67" s="8"/>
      <c r="BB67" s="8"/>
    </row>
    <row r="68" spans="53:54">
      <c r="BA68" s="8"/>
      <c r="BB68" s="8"/>
    </row>
    <row r="69" spans="53:54">
      <c r="BA69" s="8"/>
      <c r="BB69" s="8"/>
    </row>
    <row r="70" spans="53:54">
      <c r="BA70" s="8"/>
      <c r="BB70" s="8"/>
    </row>
    <row r="71" spans="53:54">
      <c r="BA71" s="8"/>
      <c r="BB71" s="8"/>
    </row>
    <row r="72" spans="53:54">
      <c r="BA72" s="8"/>
      <c r="BB72" s="8"/>
    </row>
    <row r="73" spans="53:54">
      <c r="BA73" s="8"/>
      <c r="BB73" s="8"/>
    </row>
    <row r="74" spans="53:54">
      <c r="BA74" s="8"/>
      <c r="BB74" s="8"/>
    </row>
    <row r="75" spans="53:54">
      <c r="BA75" s="8"/>
      <c r="BB75" s="8"/>
    </row>
    <row r="76" spans="53:54">
      <c r="BA76" s="8"/>
      <c r="BB76" s="8"/>
    </row>
    <row r="77" spans="53:54">
      <c r="BA77" s="8"/>
      <c r="BB77" s="8"/>
    </row>
    <row r="78" spans="53:54">
      <c r="BA78" s="8"/>
      <c r="BB78" s="8"/>
    </row>
    <row r="79" spans="53:54">
      <c r="BA79" s="8"/>
      <c r="BB79" s="8"/>
    </row>
    <row r="80" spans="53:54">
      <c r="BA80" s="8"/>
      <c r="BB80" s="8"/>
    </row>
    <row r="81" spans="53:54">
      <c r="BA81" s="8"/>
      <c r="BB81" s="8"/>
    </row>
    <row r="82" spans="53:54">
      <c r="BA82" s="8"/>
      <c r="BB82" s="8"/>
    </row>
    <row r="83" spans="53:54">
      <c r="BA83" s="8"/>
      <c r="BB83" s="8"/>
    </row>
    <row r="84" spans="53:54">
      <c r="BA84" s="8"/>
      <c r="BB84" s="8"/>
    </row>
    <row r="85" spans="53:54">
      <c r="BA85" s="8"/>
      <c r="BB85" s="8"/>
    </row>
    <row r="86" spans="53:54">
      <c r="BA86" s="8"/>
      <c r="BB86" s="8"/>
    </row>
    <row r="87" spans="53:54">
      <c r="BA87" s="8"/>
      <c r="BB87" s="8"/>
    </row>
    <row r="88" spans="53:54">
      <c r="BA88" s="8"/>
      <c r="BB88" s="8"/>
    </row>
    <row r="89" spans="53:54">
      <c r="BA89" s="8"/>
      <c r="BB89" s="8"/>
    </row>
    <row r="90" spans="53:54">
      <c r="BA90" s="8"/>
      <c r="BB90" s="8"/>
    </row>
    <row r="91" spans="53:54">
      <c r="BA91" s="8"/>
      <c r="BB91" s="8"/>
    </row>
    <row r="92" spans="53:54">
      <c r="BA92" s="8"/>
      <c r="BB92" s="8"/>
    </row>
    <row r="93" spans="53:54">
      <c r="BA93" s="8"/>
      <c r="BB93" s="8"/>
    </row>
    <row r="94" spans="53:54">
      <c r="BA94" s="8"/>
      <c r="BB94" s="8"/>
    </row>
    <row r="95" spans="53:54">
      <c r="BA95" s="8"/>
      <c r="BB95" s="8"/>
    </row>
    <row r="96" spans="53:54">
      <c r="BA96" s="8"/>
      <c r="BB96" s="8"/>
    </row>
    <row r="97" spans="53:54">
      <c r="BA97" s="8"/>
      <c r="BB97" s="8"/>
    </row>
    <row r="98" spans="53:54">
      <c r="BA98" s="8"/>
      <c r="BB98" s="8"/>
    </row>
    <row r="99" spans="53:54">
      <c r="BA99" s="8"/>
      <c r="BB99" s="8"/>
    </row>
    <row r="100" spans="53:54">
      <c r="BA100" s="8"/>
      <c r="BB100" s="8"/>
    </row>
    <row r="101" spans="53:54">
      <c r="BA101" s="8"/>
      <c r="BB101" s="8"/>
    </row>
    <row r="102" spans="53:54">
      <c r="BA102" s="8"/>
      <c r="BB102" s="8"/>
    </row>
    <row r="103" spans="53:54">
      <c r="BA103" s="8"/>
      <c r="BB103" s="8"/>
    </row>
    <row r="104" spans="53:54">
      <c r="BA104" s="8"/>
      <c r="BB104" s="8"/>
    </row>
    <row r="105" spans="53:54">
      <c r="BA105" s="8"/>
      <c r="BB105" s="8"/>
    </row>
    <row r="106" spans="53:54">
      <c r="BA106" s="8"/>
      <c r="BB106" s="8"/>
    </row>
    <row r="107" spans="53:54">
      <c r="BA107" s="8"/>
      <c r="BB107" s="8"/>
    </row>
    <row r="108" spans="53:54">
      <c r="BA108" s="8"/>
      <c r="BB108" s="8"/>
    </row>
    <row r="109" spans="53:54">
      <c r="BA109" s="8"/>
      <c r="BB109" s="8"/>
    </row>
    <row r="110" spans="53:54">
      <c r="BA110" s="8"/>
      <c r="BB110" s="8"/>
    </row>
    <row r="111" spans="53:54">
      <c r="BA111" s="8"/>
      <c r="BB111" s="8"/>
    </row>
    <row r="112" spans="53:54">
      <c r="BA112" s="8"/>
      <c r="BB112" s="8"/>
    </row>
    <row r="113" spans="53:54">
      <c r="BA113" s="8"/>
      <c r="BB113" s="8"/>
    </row>
    <row r="114" spans="53:54">
      <c r="BA114" s="8"/>
      <c r="BB114" s="8"/>
    </row>
    <row r="115" spans="53:54">
      <c r="BA115" s="8"/>
      <c r="BB115" s="8"/>
    </row>
    <row r="116" spans="53:54">
      <c r="BA116" s="8"/>
      <c r="BB116" s="8"/>
    </row>
    <row r="117" spans="53:54">
      <c r="BA117" s="8"/>
      <c r="BB117" s="8"/>
    </row>
    <row r="118" spans="53:54">
      <c r="BA118" s="8"/>
      <c r="BB118" s="8"/>
    </row>
    <row r="119" spans="53:54">
      <c r="BA119" s="8"/>
      <c r="BB119" s="8"/>
    </row>
    <row r="120" spans="53:54">
      <c r="BA120" s="8"/>
      <c r="BB120" s="8"/>
    </row>
    <row r="121" spans="53:54">
      <c r="BA121" s="8"/>
      <c r="BB121" s="8"/>
    </row>
    <row r="122" spans="53:54">
      <c r="BA122" s="8"/>
      <c r="BB122" s="8"/>
    </row>
    <row r="123" spans="53:54">
      <c r="BA123" s="8"/>
      <c r="BB123" s="8"/>
    </row>
    <row r="124" spans="53:54">
      <c r="BA124" s="8"/>
      <c r="BB124" s="8"/>
    </row>
    <row r="993" spans="53:69" ht="15.75" thickBot="1">
      <c r="BA993" s="90" t="s">
        <v>614</v>
      </c>
      <c r="BB993" s="13" t="s">
        <v>615</v>
      </c>
      <c r="BC993" s="575" t="s">
        <v>616</v>
      </c>
      <c r="BD993" s="575"/>
      <c r="BE993" s="575"/>
      <c r="BF993" s="575"/>
      <c r="BG993" s="91" t="s">
        <v>617</v>
      </c>
      <c r="BH993" s="91" t="s">
        <v>618</v>
      </c>
      <c r="BI993" s="263" t="s">
        <v>619</v>
      </c>
      <c r="BJ993" s="7" t="s">
        <v>620</v>
      </c>
      <c r="BK993" s="92" t="s">
        <v>621</v>
      </c>
      <c r="BL993" s="92" t="s">
        <v>34</v>
      </c>
      <c r="BM993" s="92" t="s">
        <v>35</v>
      </c>
      <c r="BN993" s="93" t="s">
        <v>622</v>
      </c>
      <c r="BO993" s="94" t="s">
        <v>623</v>
      </c>
      <c r="BP993" s="14" t="s">
        <v>44</v>
      </c>
      <c r="BQ993" s="14"/>
    </row>
    <row r="994" spans="53:69" ht="15.75">
      <c r="BA994" s="90" t="str">
        <f t="shared" ref="BA994:BA1036" si="0">MID(BB994,1,4)</f>
        <v>E011</v>
      </c>
      <c r="BB994" s="95" t="s">
        <v>45</v>
      </c>
      <c r="BC994" s="96" t="s">
        <v>624</v>
      </c>
      <c r="BD994" s="97" t="s">
        <v>625</v>
      </c>
      <c r="BE994" s="98" t="s">
        <v>626</v>
      </c>
      <c r="BF994" s="99" t="s">
        <v>4</v>
      </c>
      <c r="BG994" s="7" t="s">
        <v>37</v>
      </c>
      <c r="BH994" s="9" t="s">
        <v>38</v>
      </c>
      <c r="BI994" s="7" t="s">
        <v>36</v>
      </c>
      <c r="BJ994" s="100" t="s">
        <v>627</v>
      </c>
      <c r="BK994" s="7" t="s">
        <v>10</v>
      </c>
      <c r="BN994" s="295" t="s">
        <v>628</v>
      </c>
      <c r="BO994" s="101" t="s">
        <v>629</v>
      </c>
      <c r="BP994" s="4" t="s">
        <v>56</v>
      </c>
      <c r="BQ994" s="102"/>
    </row>
    <row r="995" spans="53:69" ht="15.75">
      <c r="BA995" s="90" t="str">
        <f t="shared" si="0"/>
        <v>E012</v>
      </c>
      <c r="BB995" s="103" t="s">
        <v>58</v>
      </c>
      <c r="BC995" s="556" t="s">
        <v>630</v>
      </c>
      <c r="BD995" s="557" t="s">
        <v>631</v>
      </c>
      <c r="BE995" s="104" t="s">
        <v>632</v>
      </c>
      <c r="BF995" s="295"/>
      <c r="BG995" s="7" t="s">
        <v>50</v>
      </c>
      <c r="BH995" s="9" t="s">
        <v>51</v>
      </c>
      <c r="BI995" s="7" t="s">
        <v>43</v>
      </c>
      <c r="BJ995" s="100" t="s">
        <v>563</v>
      </c>
      <c r="BK995" s="7" t="s">
        <v>46</v>
      </c>
      <c r="BL995" s="11" t="s">
        <v>47</v>
      </c>
      <c r="BM995" s="7" t="s">
        <v>48</v>
      </c>
      <c r="BN995" s="295" t="s">
        <v>633</v>
      </c>
      <c r="BO995" s="105" t="s">
        <v>634</v>
      </c>
      <c r="BP995" s="4" t="s">
        <v>67</v>
      </c>
      <c r="BQ995" s="102"/>
    </row>
    <row r="996" spans="53:69" ht="15.75">
      <c r="BA996" s="90" t="str">
        <f t="shared" si="0"/>
        <v>E013</v>
      </c>
      <c r="BB996" s="103" t="s">
        <v>69</v>
      </c>
      <c r="BC996" s="556"/>
      <c r="BD996" s="557"/>
      <c r="BE996" s="104" t="s">
        <v>635</v>
      </c>
      <c r="BF996" s="295"/>
      <c r="BG996" s="7" t="s">
        <v>62</v>
      </c>
      <c r="BH996" s="9" t="s">
        <v>63</v>
      </c>
      <c r="BI996" s="7" t="s">
        <v>55</v>
      </c>
      <c r="BJ996" s="100" t="s">
        <v>636</v>
      </c>
      <c r="BK996" s="7" t="s">
        <v>59</v>
      </c>
      <c r="BL996" s="7" t="s">
        <v>60</v>
      </c>
      <c r="BM996" s="7" t="s">
        <v>61</v>
      </c>
      <c r="BN996" s="295" t="s">
        <v>637</v>
      </c>
      <c r="BO996" s="106" t="s">
        <v>638</v>
      </c>
      <c r="BP996" s="4" t="s">
        <v>76</v>
      </c>
      <c r="BQ996" s="107"/>
    </row>
    <row r="997" spans="53:69" ht="30">
      <c r="BA997" s="90" t="str">
        <f t="shared" si="0"/>
        <v>E015</v>
      </c>
      <c r="BB997" s="108" t="s">
        <v>86</v>
      </c>
      <c r="BC997" s="556" t="s">
        <v>639</v>
      </c>
      <c r="BD997" s="557" t="s">
        <v>640</v>
      </c>
      <c r="BE997" s="109" t="s">
        <v>641</v>
      </c>
      <c r="BF997" s="558"/>
      <c r="BG997" s="7" t="s">
        <v>72</v>
      </c>
      <c r="BH997" s="9" t="s">
        <v>73</v>
      </c>
      <c r="BI997" s="7" t="s">
        <v>66</v>
      </c>
      <c r="BJ997" s="100" t="s">
        <v>68</v>
      </c>
      <c r="BK997" s="7" t="s">
        <v>70</v>
      </c>
      <c r="BL997" s="7" t="s">
        <v>12</v>
      </c>
      <c r="BM997" s="7" t="s">
        <v>71</v>
      </c>
      <c r="BN997" s="295" t="s">
        <v>642</v>
      </c>
      <c r="BO997" s="101" t="s">
        <v>274</v>
      </c>
      <c r="BP997" s="4" t="s">
        <v>643</v>
      </c>
      <c r="BQ997" s="107"/>
    </row>
    <row r="998" spans="53:69" ht="30">
      <c r="BA998" s="90" t="str">
        <f t="shared" si="0"/>
        <v>E021</v>
      </c>
      <c r="BB998" s="103" t="s">
        <v>94</v>
      </c>
      <c r="BC998" s="556"/>
      <c r="BD998" s="557"/>
      <c r="BE998" s="110" t="s">
        <v>644</v>
      </c>
      <c r="BF998" s="558"/>
      <c r="BG998" s="7" t="s">
        <v>15</v>
      </c>
      <c r="BH998" s="9" t="s">
        <v>81</v>
      </c>
      <c r="BI998" s="7" t="s">
        <v>75</v>
      </c>
      <c r="BJ998" s="100" t="s">
        <v>77</v>
      </c>
      <c r="BL998" s="7" t="s">
        <v>79</v>
      </c>
      <c r="BM998" s="7" t="s">
        <v>80</v>
      </c>
      <c r="BN998" s="295" t="s">
        <v>645</v>
      </c>
      <c r="BO998" s="105" t="s">
        <v>646</v>
      </c>
      <c r="BP998" s="4" t="s">
        <v>92</v>
      </c>
      <c r="BQ998" s="111"/>
    </row>
    <row r="999" spans="53:69" ht="30">
      <c r="BA999" s="90" t="str">
        <f t="shared" si="0"/>
        <v>E031</v>
      </c>
      <c r="BB999" s="1" t="s">
        <v>101</v>
      </c>
      <c r="BC999" s="556"/>
      <c r="BD999" s="557"/>
      <c r="BE999" s="110" t="s">
        <v>647</v>
      </c>
      <c r="BF999" s="558"/>
      <c r="BG999" s="8"/>
      <c r="BH999" s="9" t="s">
        <v>89</v>
      </c>
      <c r="BI999" s="7" t="s">
        <v>84</v>
      </c>
      <c r="BJ999" s="100" t="s">
        <v>85</v>
      </c>
      <c r="BL999" s="7" t="s">
        <v>87</v>
      </c>
      <c r="BM999" s="7" t="s">
        <v>88</v>
      </c>
      <c r="BN999" s="295" t="s">
        <v>648</v>
      </c>
      <c r="BO999" s="106" t="s">
        <v>5</v>
      </c>
      <c r="BP999" s="4" t="s">
        <v>234</v>
      </c>
      <c r="BQ999" s="111"/>
    </row>
    <row r="1000" spans="53:69" ht="15.75">
      <c r="BA1000" s="90" t="str">
        <f t="shared" si="0"/>
        <v>S034</v>
      </c>
      <c r="BB1000" s="1" t="s">
        <v>649</v>
      </c>
      <c r="BC1000" s="556"/>
      <c r="BD1000" s="557"/>
      <c r="BE1000" s="112" t="s">
        <v>650</v>
      </c>
      <c r="BF1000" s="558"/>
      <c r="BG1000" s="8"/>
      <c r="BH1000" s="9" t="s">
        <v>97</v>
      </c>
      <c r="BI1000" s="7" t="s">
        <v>91</v>
      </c>
      <c r="BJ1000" s="100" t="s">
        <v>93</v>
      </c>
      <c r="BL1000" s="7" t="s">
        <v>95</v>
      </c>
      <c r="BM1000" s="7" t="s">
        <v>96</v>
      </c>
      <c r="BN1000" s="295" t="s">
        <v>651</v>
      </c>
      <c r="BO1000" s="101"/>
      <c r="BP1000" s="4" t="s">
        <v>240</v>
      </c>
      <c r="BQ1000" s="111"/>
    </row>
    <row r="1001" spans="53:69">
      <c r="BA1001" s="90" t="str">
        <f t="shared" si="0"/>
        <v>E035</v>
      </c>
      <c r="BB1001" s="113" t="s">
        <v>652</v>
      </c>
      <c r="BC1001" s="559" t="s">
        <v>653</v>
      </c>
      <c r="BD1001" s="560" t="s">
        <v>654</v>
      </c>
      <c r="BE1001" s="114" t="s">
        <v>655</v>
      </c>
      <c r="BF1001" s="295"/>
      <c r="BG1001" s="8"/>
      <c r="BH1001" s="7" t="s">
        <v>104</v>
      </c>
      <c r="BI1001" s="7" t="s">
        <v>99</v>
      </c>
      <c r="BJ1001" s="100" t="s">
        <v>100</v>
      </c>
      <c r="BL1001" s="7" t="s">
        <v>102</v>
      </c>
      <c r="BM1001" s="7" t="s">
        <v>103</v>
      </c>
      <c r="BN1001" s="295" t="s">
        <v>656</v>
      </c>
      <c r="BO1001" s="106"/>
      <c r="BP1001" s="4" t="s">
        <v>109</v>
      </c>
      <c r="BQ1001" s="111"/>
    </row>
    <row r="1002" spans="53:69">
      <c r="BA1002" s="90" t="str">
        <f t="shared" si="0"/>
        <v>E036</v>
      </c>
      <c r="BB1002" s="115" t="s">
        <v>657</v>
      </c>
      <c r="BC1002" s="559"/>
      <c r="BD1002" s="560"/>
      <c r="BE1002" s="114" t="s">
        <v>658</v>
      </c>
      <c r="BF1002" s="295"/>
      <c r="BG1002" s="8"/>
      <c r="BH1002" s="7" t="s">
        <v>107</v>
      </c>
      <c r="BI1002" s="7" t="s">
        <v>105</v>
      </c>
      <c r="BJ1002" s="100" t="s">
        <v>659</v>
      </c>
      <c r="BL1002" s="7" t="s">
        <v>106</v>
      </c>
      <c r="BM1002" s="7" t="s">
        <v>14</v>
      </c>
      <c r="BN1002" s="295" t="s">
        <v>660</v>
      </c>
      <c r="BO1002" s="105"/>
      <c r="BP1002" s="4" t="s">
        <v>301</v>
      </c>
      <c r="BQ1002" s="111"/>
    </row>
    <row r="1003" spans="53:69" ht="15.75">
      <c r="BA1003" s="90" t="str">
        <f t="shared" si="0"/>
        <v>F037</v>
      </c>
      <c r="BB1003" s="115" t="s">
        <v>661</v>
      </c>
      <c r="BC1003" s="559"/>
      <c r="BD1003" s="560"/>
      <c r="BE1003" s="116" t="s">
        <v>662</v>
      </c>
      <c r="BF1003" s="295"/>
      <c r="BG1003" s="8"/>
      <c r="BH1003" s="7" t="s">
        <v>113</v>
      </c>
      <c r="BI1003" s="7" t="s">
        <v>108</v>
      </c>
      <c r="BJ1003" s="100" t="s">
        <v>110</v>
      </c>
      <c r="BL1003" s="7" t="s">
        <v>111</v>
      </c>
      <c r="BM1003" s="7" t="s">
        <v>112</v>
      </c>
      <c r="BN1003" s="295" t="s">
        <v>663</v>
      </c>
      <c r="BO1003" s="106"/>
      <c r="BP1003" s="4" t="s">
        <v>309</v>
      </c>
      <c r="BQ1003" s="111"/>
    </row>
    <row r="1004" spans="53:69" ht="15.75">
      <c r="BA1004" s="90" t="str">
        <f t="shared" si="0"/>
        <v>PA17</v>
      </c>
      <c r="BB1004" s="117" t="s">
        <v>275</v>
      </c>
      <c r="BC1004" s="559"/>
      <c r="BD1004" s="560"/>
      <c r="BE1004" s="112" t="s">
        <v>664</v>
      </c>
      <c r="BF1004" s="295"/>
      <c r="BG1004" s="8"/>
      <c r="BH1004" s="7" t="s">
        <v>118</v>
      </c>
      <c r="BI1004" s="7" t="s">
        <v>114</v>
      </c>
      <c r="BJ1004" s="100" t="s">
        <v>665</v>
      </c>
      <c r="BL1004" s="7" t="s">
        <v>116</v>
      </c>
      <c r="BM1004" s="7" t="s">
        <v>117</v>
      </c>
      <c r="BN1004" s="295" t="s">
        <v>666</v>
      </c>
      <c r="BO1004" s="106"/>
      <c r="BP1004" s="4" t="s">
        <v>8</v>
      </c>
      <c r="BQ1004" s="111"/>
    </row>
    <row r="1005" spans="53:69" ht="15.75">
      <c r="BA1005" s="90" t="str">
        <f t="shared" si="0"/>
        <v>P123</v>
      </c>
      <c r="BB1005" s="1" t="s">
        <v>289</v>
      </c>
      <c r="BC1005" s="559"/>
      <c r="BD1005" s="560"/>
      <c r="BE1005" s="112" t="s">
        <v>667</v>
      </c>
      <c r="BF1005" s="295"/>
      <c r="BG1005" s="8"/>
      <c r="BH1005" s="7" t="s">
        <v>123</v>
      </c>
      <c r="BI1005" s="7" t="s">
        <v>119</v>
      </c>
      <c r="BJ1005" s="100" t="s">
        <v>125</v>
      </c>
      <c r="BL1005" s="7" t="s">
        <v>121</v>
      </c>
      <c r="BM1005" s="7" t="s">
        <v>122</v>
      </c>
      <c r="BN1005" s="295" t="s">
        <v>668</v>
      </c>
      <c r="BO1005" s="106"/>
      <c r="BP1005" s="4" t="s">
        <v>130</v>
      </c>
      <c r="BQ1005" s="118"/>
    </row>
    <row r="1006" spans="53:69" ht="15.75">
      <c r="BA1006" s="90" t="str">
        <f t="shared" si="0"/>
        <v>E043</v>
      </c>
      <c r="BB1006" s="119" t="s">
        <v>669</v>
      </c>
      <c r="BC1006" s="559"/>
      <c r="BD1006" s="560"/>
      <c r="BE1006" s="112" t="s">
        <v>670</v>
      </c>
      <c r="BF1006" s="295"/>
      <c r="BG1006" s="8"/>
      <c r="BH1006" s="7" t="s">
        <v>128</v>
      </c>
      <c r="BI1006" s="7" t="s">
        <v>124</v>
      </c>
      <c r="BJ1006" s="100" t="s">
        <v>120</v>
      </c>
      <c r="BL1006" s="7" t="s">
        <v>126</v>
      </c>
      <c r="BM1006" s="7" t="s">
        <v>127</v>
      </c>
      <c r="BN1006" s="295" t="s">
        <v>671</v>
      </c>
      <c r="BO1006" s="120"/>
      <c r="BP1006" s="111"/>
      <c r="BQ1006" s="118"/>
    </row>
    <row r="1007" spans="53:69" ht="31.5">
      <c r="BA1007" s="90" t="str">
        <f t="shared" si="0"/>
        <v>E044</v>
      </c>
      <c r="BB1007" s="119" t="s">
        <v>672</v>
      </c>
      <c r="BC1007" s="559"/>
      <c r="BD1007" s="560"/>
      <c r="BE1007" s="112" t="s">
        <v>673</v>
      </c>
      <c r="BF1007" s="295"/>
      <c r="BG1007" s="8"/>
      <c r="BH1007" s="7" t="s">
        <v>135</v>
      </c>
      <c r="BI1007" s="7" t="s">
        <v>129</v>
      </c>
      <c r="BJ1007" s="100" t="s">
        <v>131</v>
      </c>
      <c r="BL1007" s="7" t="s">
        <v>133</v>
      </c>
      <c r="BM1007" s="7" t="s">
        <v>134</v>
      </c>
      <c r="BN1007" s="295" t="s">
        <v>674</v>
      </c>
      <c r="BO1007" s="101"/>
      <c r="BP1007" s="121"/>
      <c r="BQ1007" s="122"/>
    </row>
    <row r="1008" spans="53:69" ht="15.75">
      <c r="BA1008" s="90" t="str">
        <f t="shared" si="0"/>
        <v>E045</v>
      </c>
      <c r="BB1008" s="119" t="s">
        <v>675</v>
      </c>
      <c r="BC1008" s="559"/>
      <c r="BD1008" s="560"/>
      <c r="BE1008" s="112" t="s">
        <v>676</v>
      </c>
      <c r="BF1008" s="295"/>
      <c r="BG1008" s="8"/>
      <c r="BH1008" s="7" t="s">
        <v>139</v>
      </c>
      <c r="BI1008" s="7" t="s">
        <v>136</v>
      </c>
      <c r="BJ1008" s="100" t="s">
        <v>141</v>
      </c>
      <c r="BL1008" s="7" t="s">
        <v>137</v>
      </c>
      <c r="BM1008" s="7" t="s">
        <v>138</v>
      </c>
      <c r="BN1008" s="295" t="s">
        <v>677</v>
      </c>
      <c r="BO1008" s="106"/>
      <c r="BP1008" s="123"/>
      <c r="BQ1008" s="122"/>
    </row>
    <row r="1009" spans="53:69" ht="31.5">
      <c r="BA1009" s="90" t="str">
        <f t="shared" si="0"/>
        <v>PA07</v>
      </c>
      <c r="BB1009" s="1" t="s">
        <v>302</v>
      </c>
      <c r="BC1009" s="559"/>
      <c r="BD1009" s="560"/>
      <c r="BE1009" s="112" t="s">
        <v>678</v>
      </c>
      <c r="BF1009" s="295"/>
      <c r="BG1009" s="8"/>
      <c r="BH1009" s="7" t="s">
        <v>144</v>
      </c>
      <c r="BI1009" s="7" t="s">
        <v>140</v>
      </c>
      <c r="BJ1009" s="100" t="s">
        <v>409</v>
      </c>
      <c r="BL1009" s="7" t="s">
        <v>142</v>
      </c>
      <c r="BM1009" s="7" t="s">
        <v>143</v>
      </c>
      <c r="BN1009" s="295" t="s">
        <v>679</v>
      </c>
      <c r="BO1009" s="101"/>
      <c r="BP1009" s="124"/>
      <c r="BQ1009" s="122"/>
    </row>
    <row r="1010" spans="53:69" ht="15.75">
      <c r="BA1010" s="90" t="str">
        <f t="shared" si="0"/>
        <v>E061</v>
      </c>
      <c r="BB1010" s="125" t="s">
        <v>158</v>
      </c>
      <c r="BC1010" s="126" t="s">
        <v>680</v>
      </c>
      <c r="BD1010" s="127" t="s">
        <v>627</v>
      </c>
      <c r="BE1010" s="128" t="s">
        <v>681</v>
      </c>
      <c r="BF1010" s="115" t="s">
        <v>682</v>
      </c>
      <c r="BG1010" s="129"/>
      <c r="BH1010" s="10" t="s">
        <v>150</v>
      </c>
      <c r="BI1010" s="7" t="s">
        <v>145</v>
      </c>
      <c r="BJ1010" s="100" t="s">
        <v>146</v>
      </c>
      <c r="BL1010" s="7" t="s">
        <v>148</v>
      </c>
      <c r="BM1010" s="7" t="s">
        <v>149</v>
      </c>
      <c r="BN1010" s="295" t="s">
        <v>683</v>
      </c>
      <c r="BO1010" s="106"/>
      <c r="BP1010" s="102"/>
      <c r="BQ1010" s="121"/>
    </row>
    <row r="1011" spans="53:69" ht="15.75">
      <c r="BA1011" s="90" t="str">
        <f t="shared" si="0"/>
        <v>E062</v>
      </c>
      <c r="BB1011" s="125" t="s">
        <v>164</v>
      </c>
      <c r="BC1011" s="126" t="s">
        <v>560</v>
      </c>
      <c r="BD1011" s="127" t="s">
        <v>561</v>
      </c>
      <c r="BE1011" s="128" t="s">
        <v>681</v>
      </c>
      <c r="BF1011" s="115" t="s">
        <v>682</v>
      </c>
      <c r="BG1011" s="129"/>
      <c r="BH1011" s="7" t="s">
        <v>155</v>
      </c>
      <c r="BI1011" s="7" t="s">
        <v>151</v>
      </c>
      <c r="BJ1011" s="100" t="s">
        <v>152</v>
      </c>
      <c r="BL1011" s="7" t="s">
        <v>153</v>
      </c>
      <c r="BM1011" s="7" t="s">
        <v>154</v>
      </c>
      <c r="BN1011" s="295" t="s">
        <v>684</v>
      </c>
      <c r="BO1011" s="130"/>
      <c r="BP1011" s="121"/>
      <c r="BQ1011" s="121"/>
    </row>
    <row r="1012" spans="53:69" ht="15.75">
      <c r="BA1012" s="90" t="str">
        <f t="shared" si="0"/>
        <v>E063</v>
      </c>
      <c r="BB1012" s="125" t="s">
        <v>169</v>
      </c>
      <c r="BC1012" s="126" t="s">
        <v>685</v>
      </c>
      <c r="BD1012" s="127" t="s">
        <v>210</v>
      </c>
      <c r="BE1012" s="128" t="s">
        <v>681</v>
      </c>
      <c r="BF1012" s="115" t="s">
        <v>682</v>
      </c>
      <c r="BG1012" s="129"/>
      <c r="BH1012" s="7" t="s">
        <v>161</v>
      </c>
      <c r="BI1012" s="7" t="s">
        <v>156</v>
      </c>
      <c r="BJ1012" s="100" t="s">
        <v>157</v>
      </c>
      <c r="BL1012" s="7" t="s">
        <v>159</v>
      </c>
      <c r="BM1012" s="7" t="s">
        <v>160</v>
      </c>
      <c r="BN1012" s="295" t="s">
        <v>686</v>
      </c>
      <c r="BO1012" s="131"/>
      <c r="BP1012" s="124"/>
      <c r="BQ1012" s="123"/>
    </row>
    <row r="1013" spans="53:69" ht="15.75">
      <c r="BA1013" s="90" t="str">
        <f t="shared" si="0"/>
        <v>E064</v>
      </c>
      <c r="BB1013" s="125" t="s">
        <v>174</v>
      </c>
      <c r="BC1013" s="126" t="s">
        <v>687</v>
      </c>
      <c r="BD1013" s="127" t="s">
        <v>82</v>
      </c>
      <c r="BE1013" s="128" t="s">
        <v>681</v>
      </c>
      <c r="BF1013" s="115" t="s">
        <v>682</v>
      </c>
      <c r="BG1013" s="129"/>
      <c r="BH1013" s="7" t="s">
        <v>167</v>
      </c>
      <c r="BI1013" s="7" t="s">
        <v>162</v>
      </c>
      <c r="BJ1013" s="132" t="s">
        <v>163</v>
      </c>
      <c r="BL1013" s="7" t="s">
        <v>165</v>
      </c>
      <c r="BM1013" s="7" t="s">
        <v>166</v>
      </c>
      <c r="BN1013" s="295" t="s">
        <v>688</v>
      </c>
      <c r="BO1013" s="133"/>
      <c r="BP1013" s="118"/>
      <c r="BQ1013" s="123"/>
    </row>
    <row r="1014" spans="53:69" ht="30">
      <c r="BA1014" s="90" t="str">
        <f t="shared" si="0"/>
        <v>E065</v>
      </c>
      <c r="BB1014" s="125" t="s">
        <v>179</v>
      </c>
      <c r="BC1014" s="126" t="s">
        <v>689</v>
      </c>
      <c r="BD1014" s="127" t="s">
        <v>220</v>
      </c>
      <c r="BE1014" s="128" t="s">
        <v>681</v>
      </c>
      <c r="BF1014" s="115" t="s">
        <v>682</v>
      </c>
      <c r="BG1014" s="129"/>
      <c r="BH1014" s="10" t="s">
        <v>172</v>
      </c>
      <c r="BI1014" s="7" t="s">
        <v>168</v>
      </c>
      <c r="BJ1014" s="134" t="s">
        <v>690</v>
      </c>
      <c r="BL1014" s="7" t="s">
        <v>170</v>
      </c>
      <c r="BM1014" s="7" t="s">
        <v>171</v>
      </c>
      <c r="BN1014" s="295" t="s">
        <v>691</v>
      </c>
      <c r="BO1014" s="130"/>
      <c r="BP1014" s="135"/>
      <c r="BQ1014" s="121"/>
    </row>
    <row r="1015" spans="53:69" ht="15.75">
      <c r="BA1015" s="90" t="str">
        <f t="shared" si="0"/>
        <v>E066</v>
      </c>
      <c r="BB1015" s="125" t="s">
        <v>184</v>
      </c>
      <c r="BC1015" s="126" t="s">
        <v>692</v>
      </c>
      <c r="BD1015" s="127" t="s">
        <v>693</v>
      </c>
      <c r="BE1015" s="128" t="s">
        <v>681</v>
      </c>
      <c r="BF1015" s="115" t="s">
        <v>682</v>
      </c>
      <c r="BG1015" s="129"/>
      <c r="BH1015" s="7" t="s">
        <v>177</v>
      </c>
      <c r="BI1015" s="7" t="s">
        <v>173</v>
      </c>
      <c r="BL1015" s="7" t="s">
        <v>175</v>
      </c>
      <c r="BM1015" s="7" t="s">
        <v>176</v>
      </c>
      <c r="BN1015" s="295" t="s">
        <v>694</v>
      </c>
      <c r="BO1015" s="136"/>
      <c r="BP1015" s="107"/>
      <c r="BQ1015" s="121"/>
    </row>
    <row r="1016" spans="53:69" ht="15.75">
      <c r="BA1016" s="90" t="str">
        <f t="shared" si="0"/>
        <v>E067</v>
      </c>
      <c r="BB1016" s="125" t="s">
        <v>189</v>
      </c>
      <c r="BC1016" s="137" t="s">
        <v>695</v>
      </c>
      <c r="BD1016" s="127" t="s">
        <v>229</v>
      </c>
      <c r="BE1016" s="128" t="s">
        <v>681</v>
      </c>
      <c r="BF1016" s="115" t="s">
        <v>682</v>
      </c>
      <c r="BG1016" s="129"/>
      <c r="BH1016" s="7" t="s">
        <v>182</v>
      </c>
      <c r="BI1016" s="7" t="s">
        <v>178</v>
      </c>
      <c r="BL1016" s="7" t="s">
        <v>180</v>
      </c>
      <c r="BM1016" s="7" t="s">
        <v>181</v>
      </c>
      <c r="BN1016" s="295" t="s">
        <v>696</v>
      </c>
      <c r="BO1016" s="106"/>
      <c r="BP1016" s="138"/>
      <c r="BQ1016" s="123"/>
    </row>
    <row r="1017" spans="53:69" ht="15.75">
      <c r="BA1017" s="90" t="str">
        <f t="shared" si="0"/>
        <v>E071</v>
      </c>
      <c r="BB1017" s="125" t="s">
        <v>194</v>
      </c>
      <c r="BC1017" s="137" t="s">
        <v>697</v>
      </c>
      <c r="BD1017" s="127" t="s">
        <v>235</v>
      </c>
      <c r="BE1017" s="128" t="s">
        <v>681</v>
      </c>
      <c r="BF1017" s="115" t="s">
        <v>682</v>
      </c>
      <c r="BG1017" s="129"/>
      <c r="BH1017" s="7" t="s">
        <v>187</v>
      </c>
      <c r="BI1017" s="7" t="s">
        <v>183</v>
      </c>
      <c r="BL1017" s="7" t="s">
        <v>185</v>
      </c>
      <c r="BM1017" s="7" t="s">
        <v>186</v>
      </c>
      <c r="BN1017" s="295" t="s">
        <v>698</v>
      </c>
      <c r="BO1017" s="139"/>
      <c r="BP1017" s="138"/>
      <c r="BQ1017" s="123"/>
    </row>
    <row r="1018" spans="53:69" ht="15.75">
      <c r="BA1018" s="90" t="str">
        <f t="shared" si="0"/>
        <v>E072</v>
      </c>
      <c r="BB1018" s="125" t="s">
        <v>200</v>
      </c>
      <c r="BC1018" s="137" t="s">
        <v>699</v>
      </c>
      <c r="BD1018" s="127" t="s">
        <v>700</v>
      </c>
      <c r="BE1018" s="128" t="s">
        <v>681</v>
      </c>
      <c r="BF1018" s="115" t="s">
        <v>682</v>
      </c>
      <c r="BG1018" s="129"/>
      <c r="BH1018" s="7" t="s">
        <v>192</v>
      </c>
      <c r="BI1018" s="7" t="s">
        <v>188</v>
      </c>
      <c r="BL1018" s="7" t="s">
        <v>190</v>
      </c>
      <c r="BM1018" s="7" t="s">
        <v>191</v>
      </c>
      <c r="BN1018" s="295" t="s">
        <v>701</v>
      </c>
      <c r="BO1018" s="140"/>
      <c r="BP1018" s="141"/>
      <c r="BQ1018" s="121"/>
    </row>
    <row r="1019" spans="53:69" ht="15.75">
      <c r="BA1019" s="90" t="str">
        <f t="shared" si="0"/>
        <v>E073</v>
      </c>
      <c r="BB1019" s="125" t="s">
        <v>205</v>
      </c>
      <c r="BC1019" s="137" t="s">
        <v>702</v>
      </c>
      <c r="BD1019" s="127" t="s">
        <v>246</v>
      </c>
      <c r="BE1019" s="128" t="s">
        <v>681</v>
      </c>
      <c r="BF1019" s="115" t="s">
        <v>682</v>
      </c>
      <c r="BG1019" s="129"/>
      <c r="BH1019" s="7" t="s">
        <v>197</v>
      </c>
      <c r="BI1019" s="7" t="s">
        <v>193</v>
      </c>
      <c r="BL1019" s="7" t="s">
        <v>195</v>
      </c>
      <c r="BM1019" s="7" t="s">
        <v>196</v>
      </c>
      <c r="BN1019" s="295" t="s">
        <v>703</v>
      </c>
      <c r="BO1019" s="139"/>
      <c r="BP1019" s="141"/>
      <c r="BQ1019" s="121"/>
    </row>
    <row r="1020" spans="53:69" ht="15.75">
      <c r="BA1020" s="90" t="str">
        <f t="shared" si="0"/>
        <v>E082</v>
      </c>
      <c r="BB1020" s="142" t="s">
        <v>392</v>
      </c>
      <c r="BC1020" s="137" t="s">
        <v>704</v>
      </c>
      <c r="BD1020" s="127" t="s">
        <v>250</v>
      </c>
      <c r="BE1020" s="128" t="s">
        <v>681</v>
      </c>
      <c r="BF1020" s="115" t="s">
        <v>682</v>
      </c>
      <c r="BG1020" s="129"/>
      <c r="BH1020" s="7" t="s">
        <v>203</v>
      </c>
      <c r="BI1020" s="7" t="s">
        <v>198</v>
      </c>
      <c r="BL1020" s="7" t="s">
        <v>201</v>
      </c>
      <c r="BM1020" s="7" t="s">
        <v>202</v>
      </c>
      <c r="BN1020" s="295" t="s">
        <v>705</v>
      </c>
      <c r="BO1020" s="130"/>
      <c r="BP1020" s="141"/>
      <c r="BQ1020" s="124"/>
    </row>
    <row r="1021" spans="53:69" ht="15.75">
      <c r="BA1021" s="90" t="str">
        <f t="shared" si="0"/>
        <v>E083</v>
      </c>
      <c r="BB1021" s="143" t="s">
        <v>221</v>
      </c>
      <c r="BC1021" s="137" t="s">
        <v>706</v>
      </c>
      <c r="BD1021" s="127" t="s">
        <v>707</v>
      </c>
      <c r="BE1021" s="128" t="s">
        <v>681</v>
      </c>
      <c r="BF1021" s="115" t="s">
        <v>682</v>
      </c>
      <c r="BG1021" s="129"/>
      <c r="BH1021" s="7" t="s">
        <v>208</v>
      </c>
      <c r="BI1021" s="7" t="s">
        <v>204</v>
      </c>
      <c r="BL1021" s="7" t="s">
        <v>206</v>
      </c>
      <c r="BM1021" s="7" t="s">
        <v>207</v>
      </c>
      <c r="BN1021" s="295" t="s">
        <v>708</v>
      </c>
      <c r="BO1021" s="130"/>
      <c r="BP1021" s="141"/>
      <c r="BQ1021" s="124"/>
    </row>
    <row r="1022" spans="53:69" ht="30">
      <c r="BA1022" s="90" t="str">
        <f t="shared" si="0"/>
        <v>E085</v>
      </c>
      <c r="BB1022" s="143" t="s">
        <v>709</v>
      </c>
      <c r="BC1022" s="137" t="s">
        <v>710</v>
      </c>
      <c r="BD1022" s="127" t="s">
        <v>125</v>
      </c>
      <c r="BE1022" s="128" t="s">
        <v>681</v>
      </c>
      <c r="BF1022" s="115" t="s">
        <v>682</v>
      </c>
      <c r="BG1022" s="129"/>
      <c r="BH1022" s="7" t="s">
        <v>214</v>
      </c>
      <c r="BI1022" s="7" t="s">
        <v>209</v>
      </c>
      <c r="BL1022" s="7" t="s">
        <v>212</v>
      </c>
      <c r="BM1022" s="7" t="s">
        <v>213</v>
      </c>
      <c r="BN1022" s="295" t="s">
        <v>711</v>
      </c>
      <c r="BO1022" s="130"/>
      <c r="BP1022" s="141"/>
      <c r="BQ1022" s="118"/>
    </row>
    <row r="1023" spans="53:69" ht="15.75">
      <c r="BA1023" s="90" t="str">
        <f t="shared" si="0"/>
        <v>E091</v>
      </c>
      <c r="BB1023" s="143" t="s">
        <v>358</v>
      </c>
      <c r="BC1023" s="137" t="s">
        <v>712</v>
      </c>
      <c r="BD1023" s="127" t="s">
        <v>261</v>
      </c>
      <c r="BE1023" s="128" t="s">
        <v>681</v>
      </c>
      <c r="BF1023" s="115" t="s">
        <v>682</v>
      </c>
      <c r="BG1023" s="129"/>
      <c r="BH1023" s="7" t="s">
        <v>217</v>
      </c>
      <c r="BI1023" s="7" t="s">
        <v>215</v>
      </c>
      <c r="BL1023" s="7" t="s">
        <v>5</v>
      </c>
      <c r="BM1023" s="7" t="s">
        <v>216</v>
      </c>
      <c r="BN1023" s="295" t="s">
        <v>713</v>
      </c>
      <c r="BO1023" s="131"/>
      <c r="BP1023" s="141"/>
      <c r="BQ1023" s="118"/>
    </row>
    <row r="1024" spans="53:69" ht="15.75">
      <c r="BA1024" s="90" t="str">
        <f t="shared" si="0"/>
        <v>E092</v>
      </c>
      <c r="BB1024" s="143" t="s">
        <v>242</v>
      </c>
      <c r="BC1024" s="137" t="s">
        <v>714</v>
      </c>
      <c r="BD1024" s="127" t="s">
        <v>715</v>
      </c>
      <c r="BE1024" s="128" t="s">
        <v>681</v>
      </c>
      <c r="BF1024" s="115" t="s">
        <v>682</v>
      </c>
      <c r="BG1024" s="129"/>
      <c r="BH1024" s="7" t="s">
        <v>223</v>
      </c>
      <c r="BI1024" s="7" t="s">
        <v>218</v>
      </c>
      <c r="BM1024" s="7" t="s">
        <v>222</v>
      </c>
      <c r="BN1024" s="295" t="s">
        <v>716</v>
      </c>
      <c r="BO1024" s="130"/>
      <c r="BP1024" s="138"/>
      <c r="BQ1024" s="135"/>
    </row>
    <row r="1025" spans="53:69" ht="15.75">
      <c r="BA1025" s="90" t="str">
        <f t="shared" si="0"/>
        <v>E101</v>
      </c>
      <c r="BB1025" s="142" t="s">
        <v>394</v>
      </c>
      <c r="BC1025" s="137" t="s">
        <v>717</v>
      </c>
      <c r="BD1025" s="127" t="s">
        <v>269</v>
      </c>
      <c r="BE1025" s="128" t="s">
        <v>681</v>
      </c>
      <c r="BF1025" s="115" t="s">
        <v>682</v>
      </c>
      <c r="BG1025" s="129"/>
      <c r="BH1025" s="7" t="s">
        <v>227</v>
      </c>
      <c r="BI1025" s="7" t="s">
        <v>224</v>
      </c>
      <c r="BM1025" s="7" t="s">
        <v>226</v>
      </c>
      <c r="BN1025" s="295" t="s">
        <v>718</v>
      </c>
      <c r="BO1025" s="130"/>
      <c r="BP1025" s="138"/>
      <c r="BQ1025" s="135"/>
    </row>
    <row r="1026" spans="53:69" ht="15.75">
      <c r="BA1026" s="90" t="str">
        <f t="shared" si="0"/>
        <v>E102</v>
      </c>
      <c r="BB1026" s="142" t="s">
        <v>396</v>
      </c>
      <c r="BC1026" s="137" t="s">
        <v>719</v>
      </c>
      <c r="BD1026" s="127" t="s">
        <v>274</v>
      </c>
      <c r="BE1026" s="128" t="s">
        <v>681</v>
      </c>
      <c r="BF1026" s="115" t="s">
        <v>682</v>
      </c>
      <c r="BG1026" s="129"/>
      <c r="BH1026" s="7" t="s">
        <v>232</v>
      </c>
      <c r="BI1026" s="7" t="s">
        <v>228</v>
      </c>
      <c r="BM1026" s="7" t="s">
        <v>231</v>
      </c>
      <c r="BN1026" s="295" t="s">
        <v>720</v>
      </c>
      <c r="BO1026" s="106"/>
      <c r="BP1026" s="138"/>
      <c r="BQ1026" s="135"/>
    </row>
    <row r="1027" spans="53:69" ht="15.75">
      <c r="BA1027" s="90" t="str">
        <f t="shared" si="0"/>
        <v>E103</v>
      </c>
      <c r="BB1027" s="144" t="s">
        <v>257</v>
      </c>
      <c r="BC1027" s="137" t="s">
        <v>721</v>
      </c>
      <c r="BD1027" s="127" t="s">
        <v>722</v>
      </c>
      <c r="BE1027" s="128" t="s">
        <v>681</v>
      </c>
      <c r="BF1027" s="115" t="s">
        <v>682</v>
      </c>
      <c r="BG1027" s="129"/>
      <c r="BH1027" s="10" t="s">
        <v>238</v>
      </c>
      <c r="BI1027" s="7" t="s">
        <v>233</v>
      </c>
      <c r="BM1027" s="7" t="s">
        <v>237</v>
      </c>
      <c r="BN1027" s="295" t="s">
        <v>723</v>
      </c>
      <c r="BO1027" s="120"/>
      <c r="BP1027" s="138"/>
      <c r="BQ1027" s="107"/>
    </row>
    <row r="1028" spans="53:69" ht="15.75">
      <c r="BA1028" s="90" t="str">
        <f t="shared" si="0"/>
        <v>E104</v>
      </c>
      <c r="BB1028" s="261" t="s">
        <v>398</v>
      </c>
      <c r="BC1028" s="137" t="s">
        <v>724</v>
      </c>
      <c r="BD1028" s="127" t="s">
        <v>725</v>
      </c>
      <c r="BE1028" s="128" t="s">
        <v>681</v>
      </c>
      <c r="BF1028" s="115" t="s">
        <v>682</v>
      </c>
      <c r="BG1028" s="129"/>
      <c r="BH1028" s="7" t="s">
        <v>244</v>
      </c>
      <c r="BI1028" s="7" t="s">
        <v>239</v>
      </c>
      <c r="BM1028" s="7" t="s">
        <v>243</v>
      </c>
      <c r="BN1028" s="295" t="s">
        <v>723</v>
      </c>
      <c r="BO1028" s="133"/>
      <c r="BP1028" s="138"/>
      <c r="BQ1028" s="107"/>
    </row>
    <row r="1029" spans="53:69" ht="15.75">
      <c r="BA1029" s="90" t="str">
        <f t="shared" si="0"/>
        <v>E105</v>
      </c>
      <c r="BB1029" s="144" t="s">
        <v>265</v>
      </c>
      <c r="BC1029" s="137" t="s">
        <v>726</v>
      </c>
      <c r="BD1029" s="127" t="s">
        <v>727</v>
      </c>
      <c r="BE1029" s="128" t="s">
        <v>681</v>
      </c>
      <c r="BF1029" s="115" t="s">
        <v>682</v>
      </c>
      <c r="BG1029" s="129"/>
      <c r="BH1029" s="7" t="s">
        <v>248</v>
      </c>
      <c r="BI1029" s="7" t="s">
        <v>245</v>
      </c>
      <c r="BM1029" s="7" t="s">
        <v>247</v>
      </c>
      <c r="BN1029" s="295" t="s">
        <v>728</v>
      </c>
      <c r="BO1029" s="130"/>
      <c r="BP1029" s="141"/>
      <c r="BQ1029" s="123"/>
    </row>
    <row r="1030" spans="53:69" ht="30">
      <c r="BA1030" s="90" t="str">
        <f t="shared" si="0"/>
        <v>E112</v>
      </c>
      <c r="BB1030" s="145" t="s">
        <v>236</v>
      </c>
      <c r="BC1030" s="137" t="s">
        <v>729</v>
      </c>
      <c r="BD1030" s="127" t="s">
        <v>730</v>
      </c>
      <c r="BE1030" s="146" t="s">
        <v>731</v>
      </c>
      <c r="BF1030" s="295"/>
      <c r="BG1030" s="8"/>
      <c r="BH1030" s="7" t="s">
        <v>252</v>
      </c>
      <c r="BI1030" s="7" t="s">
        <v>249</v>
      </c>
      <c r="BM1030" s="7" t="s">
        <v>251</v>
      </c>
      <c r="BN1030" s="295" t="s">
        <v>732</v>
      </c>
      <c r="BO1030" s="130"/>
      <c r="BP1030" s="141"/>
      <c r="BQ1030" s="123"/>
    </row>
    <row r="1031" spans="53:69" ht="30">
      <c r="BA1031" s="90" t="str">
        <f t="shared" si="0"/>
        <v>E122</v>
      </c>
      <c r="BB1031" s="147" t="s">
        <v>286</v>
      </c>
      <c r="BC1031" s="137" t="s">
        <v>733</v>
      </c>
      <c r="BD1031" s="127" t="s">
        <v>734</v>
      </c>
      <c r="BE1031" s="148" t="s">
        <v>735</v>
      </c>
      <c r="BF1031" s="295"/>
      <c r="BG1031" s="8"/>
      <c r="BH1031" s="7" t="s">
        <v>259</v>
      </c>
      <c r="BI1031" s="7" t="s">
        <v>253</v>
      </c>
      <c r="BM1031" s="7" t="s">
        <v>258</v>
      </c>
      <c r="BN1031" s="295" t="s">
        <v>736</v>
      </c>
      <c r="BO1031" s="149"/>
      <c r="BP1031" s="141"/>
      <c r="BQ1031" s="118"/>
    </row>
    <row r="1032" spans="53:69">
      <c r="BA1032" s="90" t="str">
        <f t="shared" si="0"/>
        <v>E124</v>
      </c>
      <c r="BB1032" s="147" t="s">
        <v>737</v>
      </c>
      <c r="BC1032" s="137" t="s">
        <v>738</v>
      </c>
      <c r="BD1032" s="127" t="s">
        <v>739</v>
      </c>
      <c r="BE1032" s="146" t="s">
        <v>740</v>
      </c>
      <c r="BF1032" s="295"/>
      <c r="BG1032" s="8"/>
      <c r="BH1032" s="7" t="s">
        <v>263</v>
      </c>
      <c r="BI1032" s="7" t="s">
        <v>260</v>
      </c>
      <c r="BM1032" s="7" t="s">
        <v>262</v>
      </c>
      <c r="BN1032" s="295" t="s">
        <v>741</v>
      </c>
      <c r="BO1032" s="149"/>
      <c r="BP1032" s="141"/>
      <c r="BQ1032" s="118"/>
    </row>
    <row r="1033" spans="53:69" ht="15.75">
      <c r="BA1033" s="90" t="str">
        <f t="shared" si="0"/>
        <v>F081</v>
      </c>
      <c r="BB1033" s="150" t="s">
        <v>211</v>
      </c>
      <c r="BC1033" s="137" t="s">
        <v>742</v>
      </c>
      <c r="BD1033" s="127" t="s">
        <v>743</v>
      </c>
      <c r="BE1033" s="128" t="s">
        <v>744</v>
      </c>
      <c r="BF1033" s="295"/>
      <c r="BG1033" s="8"/>
      <c r="BH1033" s="7" t="s">
        <v>267</v>
      </c>
      <c r="BI1033" s="7" t="s">
        <v>264</v>
      </c>
      <c r="BM1033" s="7" t="s">
        <v>266</v>
      </c>
      <c r="BN1033" s="295" t="s">
        <v>745</v>
      </c>
      <c r="BO1033" s="130"/>
      <c r="BP1033" s="141"/>
      <c r="BQ1033" s="111"/>
    </row>
    <row r="1034" spans="53:69">
      <c r="BA1034" s="90" t="str">
        <f t="shared" si="0"/>
        <v>F084</v>
      </c>
      <c r="BB1034" s="150" t="s">
        <v>225</v>
      </c>
      <c r="BC1034" s="137" t="s">
        <v>746</v>
      </c>
      <c r="BD1034" s="151" t="s">
        <v>747</v>
      </c>
      <c r="BE1034" s="104" t="s">
        <v>748</v>
      </c>
      <c r="BF1034" s="295"/>
      <c r="BG1034" s="8"/>
      <c r="BH1034" s="7" t="s">
        <v>272</v>
      </c>
      <c r="BI1034" s="7" t="s">
        <v>268</v>
      </c>
      <c r="BM1034" s="7" t="s">
        <v>271</v>
      </c>
      <c r="BN1034" s="295" t="s">
        <v>749</v>
      </c>
      <c r="BO1034" s="149"/>
      <c r="BP1034" s="141"/>
      <c r="BQ1034" s="124"/>
    </row>
    <row r="1035" spans="53:69">
      <c r="BA1035" s="90" t="str">
        <f t="shared" si="0"/>
        <v>G055</v>
      </c>
      <c r="BB1035" s="3" t="s">
        <v>147</v>
      </c>
      <c r="BH1035" s="7" t="s">
        <v>277</v>
      </c>
      <c r="BI1035" s="7" t="s">
        <v>273</v>
      </c>
      <c r="BM1035" s="7" t="s">
        <v>276</v>
      </c>
      <c r="BN1035" s="295" t="s">
        <v>750</v>
      </c>
      <c r="BO1035" s="149"/>
      <c r="BP1035" s="141"/>
      <c r="BQ1035" s="124"/>
    </row>
    <row r="1036" spans="53:69" ht="30">
      <c r="BA1036" s="90" t="str">
        <f t="shared" si="0"/>
        <v>K052</v>
      </c>
      <c r="BB1036" s="2" t="s">
        <v>132</v>
      </c>
      <c r="BH1036" s="7" t="s">
        <v>281</v>
      </c>
      <c r="BI1036" s="7" t="s">
        <v>278</v>
      </c>
      <c r="BM1036" s="7" t="s">
        <v>280</v>
      </c>
      <c r="BN1036" s="295" t="s">
        <v>751</v>
      </c>
      <c r="BO1036" s="152"/>
      <c r="BP1036" s="141"/>
      <c r="BQ1036" s="102"/>
    </row>
    <row r="1037" spans="53:69">
      <c r="BA1037" s="90" t="s">
        <v>752</v>
      </c>
      <c r="BB1037" s="2" t="s">
        <v>753</v>
      </c>
      <c r="BH1037" s="7" t="s">
        <v>284</v>
      </c>
      <c r="BI1037" s="7" t="s">
        <v>5</v>
      </c>
      <c r="BM1037" s="7" t="s">
        <v>283</v>
      </c>
      <c r="BN1037" s="295" t="s">
        <v>751</v>
      </c>
      <c r="BO1037" s="149"/>
      <c r="BP1037" s="141"/>
      <c r="BQ1037" s="102"/>
    </row>
    <row r="1038" spans="53:69">
      <c r="BA1038" s="90" t="str">
        <f t="shared" ref="BA1038:BA1063" si="1">MID(BB1038,1,4)</f>
        <v>N014</v>
      </c>
      <c r="BB1038" s="153" t="s">
        <v>78</v>
      </c>
      <c r="BH1038" s="7" t="s">
        <v>288</v>
      </c>
      <c r="BM1038" s="7" t="s">
        <v>287</v>
      </c>
      <c r="BN1038" s="295" t="s">
        <v>754</v>
      </c>
      <c r="BO1038" s="131"/>
      <c r="BP1038" s="154"/>
      <c r="BQ1038" s="107"/>
    </row>
    <row r="1039" spans="53:69">
      <c r="BA1039" s="90" t="str">
        <f t="shared" si="1"/>
        <v>O121</v>
      </c>
      <c r="BB1039" s="147" t="s">
        <v>282</v>
      </c>
      <c r="BH1039" s="7" t="s">
        <v>291</v>
      </c>
      <c r="BM1039" s="7" t="s">
        <v>290</v>
      </c>
      <c r="BN1039" s="295" t="s">
        <v>755</v>
      </c>
      <c r="BO1039" s="101"/>
      <c r="BP1039" s="154"/>
      <c r="BQ1039" s="107"/>
    </row>
    <row r="1040" spans="53:69">
      <c r="BA1040" s="90" t="str">
        <f t="shared" si="1"/>
        <v>P106</v>
      </c>
      <c r="BB1040" s="155" t="s">
        <v>270</v>
      </c>
      <c r="BH1040" s="7" t="s">
        <v>293</v>
      </c>
      <c r="BM1040" s="7" t="s">
        <v>292</v>
      </c>
      <c r="BN1040" s="295" t="s">
        <v>756</v>
      </c>
      <c r="BO1040" s="101"/>
      <c r="BP1040" s="156"/>
      <c r="BQ1040" s="14"/>
    </row>
    <row r="1041" spans="53:69">
      <c r="BA1041" s="90" t="str">
        <f t="shared" si="1"/>
        <v>P111</v>
      </c>
      <c r="BB1041" s="147" t="s">
        <v>230</v>
      </c>
      <c r="BH1041" s="7" t="s">
        <v>295</v>
      </c>
      <c r="BM1041" s="7" t="s">
        <v>294</v>
      </c>
      <c r="BN1041" s="295" t="s">
        <v>757</v>
      </c>
      <c r="BO1041" s="130"/>
      <c r="BP1041" s="141"/>
      <c r="BQ1041" s="123"/>
    </row>
    <row r="1042" spans="53:69">
      <c r="BA1042" s="90" t="str">
        <f t="shared" si="1"/>
        <v>P123</v>
      </c>
      <c r="BB1042" s="12" t="s">
        <v>289</v>
      </c>
      <c r="BH1042" s="7" t="s">
        <v>297</v>
      </c>
      <c r="BM1042" s="7" t="s">
        <v>296</v>
      </c>
      <c r="BN1042" s="295" t="s">
        <v>758</v>
      </c>
      <c r="BO1042" s="101"/>
      <c r="BP1042" s="138"/>
      <c r="BQ1042" s="123"/>
    </row>
    <row r="1043" spans="53:69">
      <c r="BA1043" s="90" t="str">
        <f t="shared" si="1"/>
        <v>PA01</v>
      </c>
      <c r="BB1043" s="147" t="s">
        <v>380</v>
      </c>
      <c r="BH1043" s="7" t="s">
        <v>300</v>
      </c>
      <c r="BM1043" s="7" t="s">
        <v>299</v>
      </c>
      <c r="BN1043" s="295" t="s">
        <v>759</v>
      </c>
      <c r="BO1043" s="101"/>
      <c r="BP1043" s="138"/>
      <c r="BQ1043" s="123"/>
    </row>
    <row r="1044" spans="53:69">
      <c r="BA1044" s="90" t="str">
        <f t="shared" si="1"/>
        <v>PA02</v>
      </c>
      <c r="BB1044" s="153" t="s">
        <v>7</v>
      </c>
      <c r="BH1044" s="7" t="s">
        <v>305</v>
      </c>
      <c r="BM1044" s="7" t="s">
        <v>304</v>
      </c>
      <c r="BN1044" s="295" t="s">
        <v>760</v>
      </c>
      <c r="BO1044" s="157"/>
      <c r="BP1044" s="138"/>
      <c r="BQ1044" s="123"/>
    </row>
    <row r="1045" spans="53:69">
      <c r="BA1045" s="90" t="str">
        <f t="shared" si="1"/>
        <v>PA03</v>
      </c>
      <c r="BB1045" s="12" t="s">
        <v>298</v>
      </c>
      <c r="BH1045" s="7" t="s">
        <v>308</v>
      </c>
      <c r="BM1045" s="7" t="s">
        <v>307</v>
      </c>
      <c r="BN1045" s="295" t="s">
        <v>761</v>
      </c>
      <c r="BO1045" s="101"/>
      <c r="BP1045" s="138"/>
      <c r="BQ1045" s="123"/>
    </row>
    <row r="1046" spans="53:69">
      <c r="BA1046" s="90" t="str">
        <f t="shared" si="1"/>
        <v>PA04</v>
      </c>
      <c r="BB1046" s="150" t="s">
        <v>303</v>
      </c>
      <c r="BH1046" s="7" t="s">
        <v>312</v>
      </c>
      <c r="BM1046" s="7" t="s">
        <v>311</v>
      </c>
      <c r="BN1046" s="295" t="s">
        <v>762</v>
      </c>
      <c r="BO1046" s="158"/>
      <c r="BP1046" s="141"/>
      <c r="BQ1046" s="121"/>
    </row>
    <row r="1047" spans="53:69">
      <c r="BA1047" s="90" t="str">
        <f t="shared" si="1"/>
        <v>PA05</v>
      </c>
      <c r="BB1047" s="150" t="s">
        <v>306</v>
      </c>
      <c r="BH1047" s="7" t="s">
        <v>314</v>
      </c>
      <c r="BM1047" s="7" t="s">
        <v>313</v>
      </c>
      <c r="BN1047" s="295" t="s">
        <v>763</v>
      </c>
      <c r="BO1047" s="131"/>
      <c r="BP1047" s="141"/>
      <c r="BQ1047" s="123"/>
    </row>
    <row r="1048" spans="53:69">
      <c r="BA1048" s="90" t="str">
        <f t="shared" si="1"/>
        <v>PA06</v>
      </c>
      <c r="BB1048" s="150" t="s">
        <v>310</v>
      </c>
      <c r="BH1048" s="7" t="s">
        <v>317</v>
      </c>
      <c r="BM1048" s="7" t="s">
        <v>316</v>
      </c>
      <c r="BN1048" s="295" t="s">
        <v>764</v>
      </c>
      <c r="BO1048" s="106"/>
      <c r="BP1048" s="141"/>
      <c r="BQ1048" s="124"/>
    </row>
    <row r="1049" spans="53:69">
      <c r="BA1049" s="90" t="str">
        <f t="shared" si="1"/>
        <v>PA07</v>
      </c>
      <c r="BB1049" s="2" t="s">
        <v>302</v>
      </c>
      <c r="BH1049" s="7" t="s">
        <v>319</v>
      </c>
      <c r="BM1049" s="7" t="s">
        <v>318</v>
      </c>
      <c r="BN1049" s="295" t="s">
        <v>765</v>
      </c>
      <c r="BO1049" s="106"/>
      <c r="BP1049" s="141"/>
      <c r="BQ1049" s="124"/>
    </row>
    <row r="1050" spans="53:69">
      <c r="BA1050" s="90" t="str">
        <f t="shared" si="1"/>
        <v>PA08</v>
      </c>
      <c r="BB1050" s="2" t="s">
        <v>315</v>
      </c>
      <c r="BH1050" s="7" t="s">
        <v>322</v>
      </c>
      <c r="BM1050" s="7" t="s">
        <v>321</v>
      </c>
      <c r="BN1050" s="295" t="s">
        <v>766</v>
      </c>
      <c r="BO1050" s="106"/>
      <c r="BP1050" s="141"/>
      <c r="BQ1050" s="121"/>
    </row>
    <row r="1051" spans="53:69">
      <c r="BA1051" s="90" t="str">
        <f t="shared" si="1"/>
        <v>MA10</v>
      </c>
      <c r="BB1051" s="12" t="s">
        <v>320</v>
      </c>
      <c r="BH1051" s="7" t="s">
        <v>325</v>
      </c>
      <c r="BM1051" s="7" t="s">
        <v>324</v>
      </c>
      <c r="BN1051" s="295" t="s">
        <v>767</v>
      </c>
      <c r="BO1051" s="101"/>
      <c r="BP1051" s="141"/>
      <c r="BQ1051" s="121"/>
    </row>
    <row r="1052" spans="53:69">
      <c r="BA1052" s="90" t="str">
        <f t="shared" si="1"/>
        <v>OA11</v>
      </c>
      <c r="BB1052" s="147" t="s">
        <v>323</v>
      </c>
      <c r="BN1052" s="295" t="s">
        <v>768</v>
      </c>
      <c r="BO1052" s="106"/>
      <c r="BP1052" s="141"/>
      <c r="BQ1052" s="121"/>
    </row>
    <row r="1053" spans="53:69">
      <c r="BA1053" s="90" t="str">
        <f t="shared" si="1"/>
        <v>PA09</v>
      </c>
      <c r="BB1053" s="153" t="s">
        <v>255</v>
      </c>
      <c r="BH1053" s="7" t="s">
        <v>327</v>
      </c>
      <c r="BM1053" s="7" t="s">
        <v>326</v>
      </c>
      <c r="BN1053" s="295" t="s">
        <v>769</v>
      </c>
      <c r="BO1053" s="152"/>
      <c r="BP1053" s="141"/>
      <c r="BQ1053" s="123"/>
    </row>
    <row r="1054" spans="53:69">
      <c r="BA1054" s="90" t="str">
        <f t="shared" si="1"/>
        <v>PA14</v>
      </c>
      <c r="BB1054" s="147" t="s">
        <v>241</v>
      </c>
      <c r="BH1054" s="7" t="s">
        <v>330</v>
      </c>
      <c r="BM1054" s="7" t="s">
        <v>329</v>
      </c>
      <c r="BN1054" s="295" t="s">
        <v>770</v>
      </c>
      <c r="BO1054" s="152"/>
      <c r="BP1054" s="141"/>
      <c r="BQ1054" s="121"/>
    </row>
    <row r="1055" spans="53:69">
      <c r="BA1055" s="90" t="str">
        <f t="shared" si="1"/>
        <v>PA15</v>
      </c>
      <c r="BB1055" s="12" t="s">
        <v>328</v>
      </c>
      <c r="BH1055" s="7" t="s">
        <v>333</v>
      </c>
      <c r="BM1055" s="7" t="s">
        <v>332</v>
      </c>
      <c r="BN1055" s="295" t="s">
        <v>771</v>
      </c>
      <c r="BO1055" s="152"/>
      <c r="BP1055" s="141"/>
      <c r="BQ1055" s="121"/>
    </row>
    <row r="1056" spans="53:69">
      <c r="BA1056" s="90" t="str">
        <f t="shared" si="1"/>
        <v>PA16</v>
      </c>
      <c r="BB1056" s="150" t="s">
        <v>331</v>
      </c>
      <c r="BH1056" s="7" t="s">
        <v>335</v>
      </c>
      <c r="BM1056" s="7" t="s">
        <v>334</v>
      </c>
      <c r="BN1056" s="295" t="s">
        <v>772</v>
      </c>
      <c r="BO1056" s="131"/>
      <c r="BP1056" s="141"/>
      <c r="BQ1056" s="121"/>
    </row>
    <row r="1057" spans="53:69">
      <c r="BA1057" s="90" t="str">
        <f t="shared" si="1"/>
        <v>PA17</v>
      </c>
      <c r="BB1057" s="2" t="s">
        <v>275</v>
      </c>
      <c r="BH1057" s="7" t="s">
        <v>339</v>
      </c>
      <c r="BM1057" s="7" t="s">
        <v>338</v>
      </c>
      <c r="BN1057" s="295" t="s">
        <v>773</v>
      </c>
      <c r="BO1057" s="152"/>
      <c r="BP1057" s="141"/>
      <c r="BQ1057" s="121"/>
    </row>
    <row r="1058" spans="53:69">
      <c r="BA1058" s="90" t="str">
        <f t="shared" si="1"/>
        <v>PA18</v>
      </c>
      <c r="BB1058" s="150" t="s">
        <v>337</v>
      </c>
      <c r="BH1058" s="7" t="s">
        <v>17</v>
      </c>
      <c r="BM1058" s="7" t="s">
        <v>340</v>
      </c>
      <c r="BN1058" s="295" t="s">
        <v>774</v>
      </c>
      <c r="BO1058" s="152"/>
      <c r="BP1058" s="141"/>
      <c r="BQ1058" s="122"/>
    </row>
    <row r="1059" spans="53:69">
      <c r="BA1059" s="90" t="str">
        <f t="shared" si="1"/>
        <v>PA19</v>
      </c>
      <c r="BB1059" s="2" t="s">
        <v>336</v>
      </c>
      <c r="BH1059" s="7" t="s">
        <v>343</v>
      </c>
      <c r="BM1059" s="7" t="s">
        <v>342</v>
      </c>
      <c r="BN1059" s="295" t="s">
        <v>775</v>
      </c>
      <c r="BO1059" s="152"/>
      <c r="BP1059" s="141"/>
      <c r="BQ1059" s="122"/>
    </row>
    <row r="1060" spans="53:69">
      <c r="BA1060" s="90" t="str">
        <f t="shared" si="1"/>
        <v>PA21</v>
      </c>
      <c r="BB1060" s="155" t="s">
        <v>341</v>
      </c>
      <c r="BH1060" s="7" t="s">
        <v>346</v>
      </c>
      <c r="BM1060" s="7" t="s">
        <v>345</v>
      </c>
      <c r="BN1060" s="295" t="s">
        <v>776</v>
      </c>
      <c r="BO1060" s="149"/>
      <c r="BP1060" s="141"/>
      <c r="BQ1060" s="123"/>
    </row>
    <row r="1061" spans="53:69">
      <c r="BA1061" s="90" t="str">
        <f t="shared" si="1"/>
        <v>PA22</v>
      </c>
      <c r="BB1061" s="150" t="s">
        <v>344</v>
      </c>
      <c r="BH1061" s="7" t="s">
        <v>349</v>
      </c>
      <c r="BM1061" s="7" t="s">
        <v>348</v>
      </c>
      <c r="BN1061" s="295" t="s">
        <v>777</v>
      </c>
      <c r="BO1061" s="149"/>
      <c r="BP1061" s="141"/>
      <c r="BQ1061" s="122"/>
    </row>
    <row r="1062" spans="53:69">
      <c r="BA1062" s="90" t="str">
        <f t="shared" si="1"/>
        <v>PA23</v>
      </c>
      <c r="BB1062" s="155" t="s">
        <v>347</v>
      </c>
      <c r="BC1062" s="159" t="s">
        <v>624</v>
      </c>
      <c r="BD1062" s="99" t="s">
        <v>625</v>
      </c>
      <c r="BH1062" s="7" t="s">
        <v>351</v>
      </c>
      <c r="BM1062" s="7" t="s">
        <v>350</v>
      </c>
      <c r="BN1062" s="295" t="s">
        <v>778</v>
      </c>
      <c r="BO1062" s="152"/>
      <c r="BP1062" s="141"/>
      <c r="BQ1062" s="122"/>
    </row>
    <row r="1063" spans="53:69">
      <c r="BA1063" s="90" t="str">
        <f t="shared" si="1"/>
        <v>PA25</v>
      </c>
      <c r="BB1063" s="295" t="s">
        <v>779</v>
      </c>
      <c r="BC1063" s="293" t="s">
        <v>630</v>
      </c>
      <c r="BD1063" s="294" t="s">
        <v>780</v>
      </c>
      <c r="BH1063" s="7" t="s">
        <v>353</v>
      </c>
      <c r="BM1063" s="7" t="s">
        <v>352</v>
      </c>
      <c r="BN1063" s="295" t="s">
        <v>781</v>
      </c>
      <c r="BO1063" s="152"/>
      <c r="BP1063" s="141"/>
      <c r="BQ1063" s="122"/>
    </row>
    <row r="1064" spans="53:69">
      <c r="BC1064" s="293" t="s">
        <v>639</v>
      </c>
      <c r="BD1064" s="294" t="s">
        <v>782</v>
      </c>
      <c r="BM1064" s="7" t="s">
        <v>354</v>
      </c>
      <c r="BN1064" s="295" t="s">
        <v>783</v>
      </c>
      <c r="BO1064" s="131"/>
      <c r="BP1064" s="141"/>
      <c r="BQ1064" s="122"/>
    </row>
    <row r="1065" spans="53:69">
      <c r="BC1065" s="293" t="s">
        <v>653</v>
      </c>
      <c r="BD1065" s="296" t="s">
        <v>784</v>
      </c>
      <c r="BN1065" s="295" t="s">
        <v>785</v>
      </c>
      <c r="BO1065" s="152"/>
      <c r="BP1065" s="141"/>
      <c r="BQ1065" s="102"/>
    </row>
    <row r="1066" spans="53:69">
      <c r="BC1066" s="293" t="s">
        <v>680</v>
      </c>
      <c r="BD1066" s="127" t="s">
        <v>199</v>
      </c>
      <c r="BM1066" s="7" t="s">
        <v>355</v>
      </c>
      <c r="BN1066" s="295" t="s">
        <v>786</v>
      </c>
      <c r="BO1066" s="106"/>
      <c r="BP1066" s="141"/>
      <c r="BQ1066" s="102"/>
    </row>
    <row r="1067" spans="53:69">
      <c r="BC1067" s="293" t="s">
        <v>560</v>
      </c>
      <c r="BD1067" s="127" t="s">
        <v>561</v>
      </c>
      <c r="BM1067" s="7" t="s">
        <v>356</v>
      </c>
      <c r="BN1067" s="295" t="s">
        <v>787</v>
      </c>
      <c r="BO1067" s="152"/>
      <c r="BP1067" s="141"/>
      <c r="BQ1067" s="123"/>
    </row>
    <row r="1068" spans="53:69">
      <c r="BC1068" s="293" t="s">
        <v>685</v>
      </c>
      <c r="BD1068" s="127" t="s">
        <v>210</v>
      </c>
      <c r="BM1068" s="7" t="s">
        <v>357</v>
      </c>
      <c r="BN1068" s="295" t="s">
        <v>788</v>
      </c>
      <c r="BO1068" s="131"/>
      <c r="BP1068" s="141"/>
      <c r="BQ1068" s="123"/>
    </row>
    <row r="1069" spans="53:69">
      <c r="BC1069" s="293" t="s">
        <v>687</v>
      </c>
      <c r="BD1069" s="127" t="s">
        <v>82</v>
      </c>
      <c r="BM1069" s="7" t="s">
        <v>359</v>
      </c>
      <c r="BN1069" s="295" t="s">
        <v>789</v>
      </c>
      <c r="BO1069" s="106"/>
      <c r="BP1069" s="141"/>
      <c r="BQ1069" s="123"/>
    </row>
    <row r="1070" spans="53:69">
      <c r="BC1070" s="293" t="s">
        <v>689</v>
      </c>
      <c r="BD1070" s="127" t="s">
        <v>220</v>
      </c>
      <c r="BM1070" s="7" t="s">
        <v>360</v>
      </c>
      <c r="BN1070" s="295" t="s">
        <v>790</v>
      </c>
      <c r="BO1070" s="106"/>
      <c r="BP1070" s="141"/>
      <c r="BQ1070" s="123"/>
    </row>
    <row r="1071" spans="53:69">
      <c r="BC1071" s="293" t="s">
        <v>692</v>
      </c>
      <c r="BD1071" s="127" t="s">
        <v>219</v>
      </c>
      <c r="BM1071" s="7" t="s">
        <v>361</v>
      </c>
      <c r="BN1071" s="295" t="s">
        <v>791</v>
      </c>
      <c r="BO1071" s="139"/>
      <c r="BP1071" s="141"/>
      <c r="BQ1071" s="102"/>
    </row>
    <row r="1072" spans="53:69">
      <c r="BC1072" s="163" t="s">
        <v>695</v>
      </c>
      <c r="BD1072" s="127" t="s">
        <v>229</v>
      </c>
      <c r="BM1072" s="7" t="s">
        <v>362</v>
      </c>
      <c r="BN1072" s="295" t="s">
        <v>792</v>
      </c>
      <c r="BO1072" s="106"/>
      <c r="BP1072" s="141"/>
      <c r="BQ1072" s="121"/>
    </row>
    <row r="1073" spans="55:69">
      <c r="BC1073" s="163" t="s">
        <v>697</v>
      </c>
      <c r="BD1073" s="127" t="s">
        <v>235</v>
      </c>
      <c r="BM1073" s="7" t="s">
        <v>363</v>
      </c>
      <c r="BN1073" s="295" t="s">
        <v>793</v>
      </c>
      <c r="BO1073" s="106"/>
      <c r="BP1073" s="141"/>
      <c r="BQ1073" s="121"/>
    </row>
    <row r="1074" spans="55:69">
      <c r="BC1074" s="163" t="s">
        <v>699</v>
      </c>
      <c r="BD1074" s="127" t="s">
        <v>794</v>
      </c>
      <c r="BM1074" s="7" t="s">
        <v>364</v>
      </c>
      <c r="BN1074" s="295" t="s">
        <v>795</v>
      </c>
      <c r="BO1074" s="106"/>
      <c r="BP1074" s="141"/>
      <c r="BQ1074" s="121"/>
    </row>
    <row r="1075" spans="55:69">
      <c r="BC1075" s="163" t="s">
        <v>702</v>
      </c>
      <c r="BD1075" s="127" t="s">
        <v>246</v>
      </c>
      <c r="BM1075" s="7" t="s">
        <v>365</v>
      </c>
      <c r="BN1075" s="295" t="s">
        <v>795</v>
      </c>
      <c r="BO1075" s="106"/>
      <c r="BP1075" s="141"/>
      <c r="BQ1075" s="102"/>
    </row>
    <row r="1076" spans="55:69">
      <c r="BC1076" s="163" t="s">
        <v>704</v>
      </c>
      <c r="BD1076" s="127" t="s">
        <v>250</v>
      </c>
      <c r="BM1076" s="7" t="s">
        <v>367</v>
      </c>
      <c r="BN1076" s="295" t="s">
        <v>796</v>
      </c>
      <c r="BO1076" s="106"/>
      <c r="BP1076" s="141"/>
      <c r="BQ1076" s="121"/>
    </row>
    <row r="1077" spans="55:69">
      <c r="BC1077" s="163" t="s">
        <v>706</v>
      </c>
      <c r="BD1077" s="127" t="s">
        <v>797</v>
      </c>
      <c r="BM1077" s="7" t="s">
        <v>368</v>
      </c>
      <c r="BN1077" s="295" t="s">
        <v>798</v>
      </c>
      <c r="BO1077" s="106"/>
      <c r="BP1077" s="141"/>
      <c r="BQ1077" s="102"/>
    </row>
    <row r="1078" spans="55:69">
      <c r="BC1078" s="163" t="s">
        <v>710</v>
      </c>
      <c r="BD1078" s="127" t="s">
        <v>256</v>
      </c>
      <c r="BM1078" s="7" t="s">
        <v>369</v>
      </c>
      <c r="BN1078" s="295" t="s">
        <v>799</v>
      </c>
      <c r="BO1078" s="106"/>
      <c r="BP1078" s="141"/>
      <c r="BQ1078" s="102"/>
    </row>
    <row r="1079" spans="55:69">
      <c r="BC1079" s="163" t="s">
        <v>712</v>
      </c>
      <c r="BD1079" s="127" t="s">
        <v>261</v>
      </c>
      <c r="BM1079" s="7" t="s">
        <v>370</v>
      </c>
      <c r="BN1079" s="295" t="s">
        <v>800</v>
      </c>
      <c r="BO1079" s="106"/>
      <c r="BP1079" s="141"/>
      <c r="BQ1079" s="102"/>
    </row>
    <row r="1080" spans="55:69">
      <c r="BC1080" s="137" t="s">
        <v>714</v>
      </c>
      <c r="BD1080" s="127" t="s">
        <v>254</v>
      </c>
      <c r="BM1080" s="7" t="s">
        <v>371</v>
      </c>
      <c r="BN1080" s="295" t="s">
        <v>801</v>
      </c>
      <c r="BO1080" s="131"/>
      <c r="BP1080" s="141"/>
      <c r="BQ1080" s="102"/>
    </row>
    <row r="1081" spans="55:69">
      <c r="BC1081" s="137" t="s">
        <v>717</v>
      </c>
      <c r="BD1081" s="127" t="s">
        <v>269</v>
      </c>
      <c r="BM1081" s="7" t="s">
        <v>372</v>
      </c>
      <c r="BN1081" s="295" t="s">
        <v>802</v>
      </c>
      <c r="BO1081" s="131"/>
      <c r="BP1081" s="154"/>
      <c r="BQ1081" s="123"/>
    </row>
    <row r="1082" spans="55:69">
      <c r="BC1082" s="137" t="s">
        <v>719</v>
      </c>
      <c r="BD1082" s="127" t="s">
        <v>274</v>
      </c>
      <c r="BM1082" s="7" t="s">
        <v>373</v>
      </c>
      <c r="BN1082" s="295" t="s">
        <v>803</v>
      </c>
      <c r="BO1082" s="131"/>
      <c r="BP1082" s="141"/>
      <c r="BQ1082" s="123"/>
    </row>
    <row r="1083" spans="55:69">
      <c r="BC1083" s="137" t="s">
        <v>721</v>
      </c>
      <c r="BD1083" s="127" t="s">
        <v>279</v>
      </c>
      <c r="BM1083" s="7" t="s">
        <v>374</v>
      </c>
      <c r="BN1083" s="295" t="s">
        <v>804</v>
      </c>
      <c r="BO1083" s="152"/>
      <c r="BP1083" s="154"/>
      <c r="BQ1083" s="123"/>
    </row>
    <row r="1084" spans="55:69">
      <c r="BC1084" s="137" t="s">
        <v>724</v>
      </c>
      <c r="BD1084" s="127" t="s">
        <v>805</v>
      </c>
      <c r="BM1084" s="7" t="s">
        <v>375</v>
      </c>
      <c r="BN1084" s="295" t="s">
        <v>806</v>
      </c>
      <c r="BO1084" s="152"/>
      <c r="BP1084" s="138"/>
      <c r="BQ1084" s="102"/>
    </row>
    <row r="1085" spans="55:69">
      <c r="BC1085" s="137" t="s">
        <v>726</v>
      </c>
      <c r="BD1085" s="127" t="s">
        <v>285</v>
      </c>
      <c r="BM1085" s="7" t="s">
        <v>376</v>
      </c>
      <c r="BN1085" s="295" t="s">
        <v>807</v>
      </c>
      <c r="BO1085" s="130"/>
      <c r="BP1085" s="138"/>
      <c r="BQ1085" s="124"/>
    </row>
    <row r="1086" spans="55:69">
      <c r="BC1086" s="137" t="s">
        <v>729</v>
      </c>
      <c r="BD1086" s="127" t="s">
        <v>808</v>
      </c>
      <c r="BE1086" s="164" t="s">
        <v>57</v>
      </c>
      <c r="BM1086" s="7" t="s">
        <v>377</v>
      </c>
      <c r="BN1086" s="295" t="s">
        <v>809</v>
      </c>
      <c r="BO1086" s="152"/>
      <c r="BP1086" s="138"/>
      <c r="BQ1086" s="124"/>
    </row>
    <row r="1087" spans="55:69">
      <c r="BC1087" s="137" t="s">
        <v>733</v>
      </c>
      <c r="BD1087" s="127" t="s">
        <v>810</v>
      </c>
      <c r="BE1087" s="164" t="s">
        <v>110</v>
      </c>
      <c r="BM1087" s="7" t="s">
        <v>378</v>
      </c>
      <c r="BN1087" s="295" t="s">
        <v>811</v>
      </c>
      <c r="BO1087" s="149"/>
      <c r="BP1087" s="8"/>
    </row>
    <row r="1088" spans="55:69">
      <c r="BC1088" s="137" t="s">
        <v>738</v>
      </c>
      <c r="BD1088" s="127" t="s">
        <v>812</v>
      </c>
      <c r="BE1088" s="164" t="s">
        <v>57</v>
      </c>
      <c r="BM1088" s="7" t="s">
        <v>379</v>
      </c>
      <c r="BN1088" s="295" t="s">
        <v>813</v>
      </c>
      <c r="BO1088" s="152"/>
      <c r="BP1088" s="8"/>
    </row>
    <row r="1089" spans="55:68">
      <c r="BC1089" s="137" t="s">
        <v>742</v>
      </c>
      <c r="BD1089" s="127" t="s">
        <v>814</v>
      </c>
      <c r="BE1089" s="164" t="s">
        <v>57</v>
      </c>
      <c r="BM1089" s="7" t="s">
        <v>381</v>
      </c>
      <c r="BN1089" s="295" t="s">
        <v>815</v>
      </c>
      <c r="BO1089" s="152"/>
      <c r="BP1089" s="8"/>
    </row>
    <row r="1090" spans="55:68">
      <c r="BC1090" s="137" t="s">
        <v>746</v>
      </c>
      <c r="BD1090" s="151" t="s">
        <v>816</v>
      </c>
      <c r="BE1090" s="151" t="s">
        <v>747</v>
      </c>
      <c r="BM1090" s="7" t="s">
        <v>382</v>
      </c>
      <c r="BN1090" s="295" t="s">
        <v>817</v>
      </c>
      <c r="BO1090" s="130"/>
      <c r="BP1090" s="8"/>
    </row>
    <row r="1091" spans="55:68" ht="15.75" thickBot="1">
      <c r="BM1091" s="7" t="s">
        <v>383</v>
      </c>
      <c r="BN1091" s="295" t="s">
        <v>818</v>
      </c>
      <c r="BO1091" s="152"/>
      <c r="BP1091" s="8"/>
    </row>
    <row r="1092" spans="55:68">
      <c r="BC1092" s="554" t="s">
        <v>625</v>
      </c>
      <c r="BD1092" s="555"/>
      <c r="BE1092" s="98" t="s">
        <v>819</v>
      </c>
      <c r="BM1092" s="7" t="s">
        <v>384</v>
      </c>
      <c r="BN1092" s="295" t="s">
        <v>820</v>
      </c>
      <c r="BO1092" s="152"/>
      <c r="BP1092" s="8"/>
    </row>
    <row r="1093" spans="55:68">
      <c r="BC1093" s="293" t="s">
        <v>821</v>
      </c>
      <c r="BD1093" s="294" t="s">
        <v>822</v>
      </c>
      <c r="BE1093" s="104" t="s">
        <v>632</v>
      </c>
      <c r="BM1093" s="7" t="s">
        <v>385</v>
      </c>
      <c r="BN1093" s="295" t="s">
        <v>823</v>
      </c>
      <c r="BO1093" s="130"/>
      <c r="BP1093" s="8"/>
    </row>
    <row r="1094" spans="55:68">
      <c r="BC1094" s="293" t="s">
        <v>821</v>
      </c>
      <c r="BD1094" s="294" t="s">
        <v>822</v>
      </c>
      <c r="BE1094" s="104" t="s">
        <v>635</v>
      </c>
      <c r="BM1094" s="7" t="s">
        <v>386</v>
      </c>
      <c r="BN1094" s="295" t="s">
        <v>824</v>
      </c>
      <c r="BO1094" s="130"/>
      <c r="BP1094" s="8"/>
    </row>
    <row r="1095" spans="55:68">
      <c r="BC1095" s="293" t="s">
        <v>825</v>
      </c>
      <c r="BD1095" s="294" t="s">
        <v>640</v>
      </c>
      <c r="BE1095" s="109" t="s">
        <v>641</v>
      </c>
      <c r="BM1095" s="7" t="s">
        <v>387</v>
      </c>
      <c r="BN1095" s="295" t="s">
        <v>826</v>
      </c>
      <c r="BO1095" s="101"/>
      <c r="BP1095" s="8"/>
    </row>
    <row r="1096" spans="55:68" ht="15.75">
      <c r="BC1096" s="293" t="s">
        <v>825</v>
      </c>
      <c r="BD1096" s="294" t="s">
        <v>640</v>
      </c>
      <c r="BE1096" s="110" t="s">
        <v>644</v>
      </c>
      <c r="BM1096" s="7" t="s">
        <v>388</v>
      </c>
      <c r="BN1096" s="295" t="s">
        <v>827</v>
      </c>
      <c r="BO1096" s="101"/>
      <c r="BP1096" s="8"/>
    </row>
    <row r="1097" spans="55:68" ht="15.75">
      <c r="BC1097" s="293" t="s">
        <v>825</v>
      </c>
      <c r="BD1097" s="294" t="s">
        <v>640</v>
      </c>
      <c r="BE1097" s="110" t="s">
        <v>647</v>
      </c>
      <c r="BM1097" s="7" t="s">
        <v>389</v>
      </c>
      <c r="BN1097" s="295" t="s">
        <v>828</v>
      </c>
      <c r="BO1097" s="101"/>
      <c r="BP1097" s="8"/>
    </row>
    <row r="1098" spans="55:68" ht="15.75">
      <c r="BC1098" s="293" t="s">
        <v>825</v>
      </c>
      <c r="BD1098" s="294" t="s">
        <v>640</v>
      </c>
      <c r="BE1098" s="112" t="s">
        <v>650</v>
      </c>
      <c r="BM1098" s="7" t="s">
        <v>390</v>
      </c>
      <c r="BN1098" s="295" t="s">
        <v>829</v>
      </c>
      <c r="BO1098" s="101"/>
      <c r="BP1098" s="8"/>
    </row>
    <row r="1099" spans="55:68">
      <c r="BC1099" s="293" t="s">
        <v>830</v>
      </c>
      <c r="BD1099" s="296" t="s">
        <v>831</v>
      </c>
      <c r="BE1099" s="114" t="s">
        <v>655</v>
      </c>
      <c r="BM1099" s="7" t="s">
        <v>391</v>
      </c>
      <c r="BN1099" s="295" t="s">
        <v>832</v>
      </c>
      <c r="BO1099" s="165"/>
      <c r="BP1099" s="8"/>
    </row>
    <row r="1100" spans="55:68">
      <c r="BC1100" s="293" t="s">
        <v>830</v>
      </c>
      <c r="BD1100" s="296" t="s">
        <v>831</v>
      </c>
      <c r="BE1100" s="114" t="s">
        <v>658</v>
      </c>
      <c r="BM1100" s="7" t="s">
        <v>393</v>
      </c>
      <c r="BN1100" s="295" t="s">
        <v>833</v>
      </c>
      <c r="BO1100" s="165"/>
      <c r="BP1100" s="8"/>
    </row>
    <row r="1101" spans="55:68" ht="15.75">
      <c r="BC1101" s="293" t="s">
        <v>830</v>
      </c>
      <c r="BD1101" s="296" t="s">
        <v>831</v>
      </c>
      <c r="BE1101" s="116" t="s">
        <v>662</v>
      </c>
      <c r="BM1101" s="7" t="s">
        <v>395</v>
      </c>
      <c r="BN1101" s="295" t="s">
        <v>834</v>
      </c>
      <c r="BO1101" s="165"/>
      <c r="BP1101" s="8"/>
    </row>
    <row r="1102" spans="55:68" ht="15.75">
      <c r="BC1102" s="293" t="s">
        <v>830</v>
      </c>
      <c r="BD1102" s="296" t="s">
        <v>831</v>
      </c>
      <c r="BE1102" s="112" t="s">
        <v>664</v>
      </c>
      <c r="BM1102" s="7" t="s">
        <v>397</v>
      </c>
      <c r="BN1102" s="295" t="s">
        <v>835</v>
      </c>
      <c r="BO1102" s="165"/>
      <c r="BP1102" s="8"/>
    </row>
    <row r="1103" spans="55:68" ht="15.75">
      <c r="BC1103" s="293" t="s">
        <v>830</v>
      </c>
      <c r="BD1103" s="296" t="s">
        <v>831</v>
      </c>
      <c r="BE1103" s="112" t="s">
        <v>667</v>
      </c>
      <c r="BM1103" s="7" t="s">
        <v>399</v>
      </c>
      <c r="BN1103" s="295" t="s">
        <v>836</v>
      </c>
      <c r="BO1103" s="165"/>
      <c r="BP1103" s="8"/>
    </row>
    <row r="1104" spans="55:68" ht="15.75">
      <c r="BC1104" s="293" t="s">
        <v>830</v>
      </c>
      <c r="BD1104" s="296" t="s">
        <v>831</v>
      </c>
      <c r="BE1104" s="112" t="s">
        <v>670</v>
      </c>
      <c r="BM1104" s="7" t="s">
        <v>400</v>
      </c>
      <c r="BN1104" s="295" t="s">
        <v>837</v>
      </c>
      <c r="BO1104" s="165"/>
      <c r="BP1104" s="8"/>
    </row>
    <row r="1105" spans="55:68" ht="31.5">
      <c r="BC1105" s="293" t="s">
        <v>830</v>
      </c>
      <c r="BD1105" s="296" t="s">
        <v>831</v>
      </c>
      <c r="BE1105" s="112" t="s">
        <v>673</v>
      </c>
      <c r="BM1105" s="7" t="s">
        <v>401</v>
      </c>
      <c r="BN1105" s="295" t="s">
        <v>838</v>
      </c>
      <c r="BO1105" s="165"/>
      <c r="BP1105" s="8"/>
    </row>
    <row r="1106" spans="55:68" ht="15.75">
      <c r="BC1106" s="293" t="s">
        <v>830</v>
      </c>
      <c r="BD1106" s="296" t="s">
        <v>831</v>
      </c>
      <c r="BE1106" s="112" t="s">
        <v>676</v>
      </c>
      <c r="BM1106" s="7" t="s">
        <v>402</v>
      </c>
      <c r="BN1106" s="295" t="s">
        <v>839</v>
      </c>
      <c r="BO1106" s="165"/>
      <c r="BP1106" s="8"/>
    </row>
    <row r="1107" spans="55:68" ht="31.5">
      <c r="BC1107" s="293" t="s">
        <v>830</v>
      </c>
      <c r="BD1107" s="296" t="s">
        <v>831</v>
      </c>
      <c r="BE1107" s="112" t="s">
        <v>678</v>
      </c>
      <c r="BM1107" s="7" t="s">
        <v>403</v>
      </c>
      <c r="BN1107" s="295" t="s">
        <v>840</v>
      </c>
      <c r="BO1107" s="101"/>
      <c r="BP1107" s="8"/>
    </row>
    <row r="1108" spans="55:68">
      <c r="BC1108" s="293" t="s">
        <v>841</v>
      </c>
      <c r="BD1108" s="127" t="s">
        <v>627</v>
      </c>
      <c r="BE1108" s="127" t="s">
        <v>627</v>
      </c>
      <c r="BM1108" s="7" t="s">
        <v>5</v>
      </c>
      <c r="BN1108" s="295" t="s">
        <v>842</v>
      </c>
      <c r="BO1108" s="152"/>
      <c r="BP1108" s="8"/>
    </row>
    <row r="1109" spans="55:68" ht="15.75">
      <c r="BC1109" s="293" t="s">
        <v>843</v>
      </c>
      <c r="BD1109" s="127" t="s">
        <v>561</v>
      </c>
      <c r="BE1109" s="166" t="s">
        <v>563</v>
      </c>
      <c r="BN1109" s="295" t="s">
        <v>844</v>
      </c>
      <c r="BO1109" s="167"/>
      <c r="BP1109" s="8"/>
    </row>
    <row r="1110" spans="55:68" ht="15.75">
      <c r="BC1110" s="293" t="s">
        <v>845</v>
      </c>
      <c r="BD1110" s="127" t="s">
        <v>210</v>
      </c>
      <c r="BE1110" s="166" t="s">
        <v>57</v>
      </c>
      <c r="BN1110" s="295" t="s">
        <v>846</v>
      </c>
      <c r="BO1110" s="168"/>
      <c r="BP1110" s="8"/>
    </row>
    <row r="1111" spans="55:68" ht="15.75">
      <c r="BC1111" s="293" t="s">
        <v>847</v>
      </c>
      <c r="BD1111" s="127" t="s">
        <v>82</v>
      </c>
      <c r="BE1111" s="166" t="s">
        <v>68</v>
      </c>
      <c r="BN1111" s="295" t="s">
        <v>848</v>
      </c>
      <c r="BO1111" s="169"/>
      <c r="BP1111" s="8"/>
    </row>
    <row r="1112" spans="55:68" ht="15.75">
      <c r="BC1112" s="293" t="s">
        <v>849</v>
      </c>
      <c r="BD1112" s="127" t="s">
        <v>220</v>
      </c>
      <c r="BE1112" s="166" t="s">
        <v>77</v>
      </c>
      <c r="BN1112" s="295" t="s">
        <v>850</v>
      </c>
      <c r="BO1112" s="169"/>
      <c r="BP1112" s="8"/>
    </row>
    <row r="1113" spans="55:68" ht="15.75">
      <c r="BC1113" s="293" t="s">
        <v>851</v>
      </c>
      <c r="BD1113" s="127" t="s">
        <v>693</v>
      </c>
      <c r="BE1113" s="166" t="s">
        <v>85</v>
      </c>
      <c r="BN1113" s="295" t="s">
        <v>852</v>
      </c>
      <c r="BO1113" s="168"/>
      <c r="BP1113" s="8"/>
    </row>
    <row r="1114" spans="55:68" ht="15.75">
      <c r="BC1114" s="163">
        <v>10</v>
      </c>
      <c r="BD1114" s="127" t="s">
        <v>229</v>
      </c>
      <c r="BE1114" s="166" t="s">
        <v>93</v>
      </c>
      <c r="BN1114" s="295" t="s">
        <v>853</v>
      </c>
      <c r="BO1114" s="105"/>
      <c r="BP1114" s="8"/>
    </row>
    <row r="1115" spans="55:68" ht="15.75">
      <c r="BC1115" s="163">
        <v>10</v>
      </c>
      <c r="BD1115" s="127" t="s">
        <v>229</v>
      </c>
      <c r="BE1115" s="166" t="s">
        <v>854</v>
      </c>
      <c r="BN1115" s="295" t="s">
        <v>855</v>
      </c>
      <c r="BO1115" s="169"/>
      <c r="BP1115" s="8"/>
    </row>
    <row r="1116" spans="55:68" ht="15.75">
      <c r="BC1116" s="163">
        <v>11</v>
      </c>
      <c r="BD1116" s="127" t="s">
        <v>235</v>
      </c>
      <c r="BE1116" s="166" t="s">
        <v>100</v>
      </c>
      <c r="BN1116" s="295" t="s">
        <v>856</v>
      </c>
      <c r="BO1116" s="105"/>
      <c r="BP1116" s="8"/>
    </row>
    <row r="1117" spans="55:68" ht="15.75">
      <c r="BC1117" s="163">
        <v>11</v>
      </c>
      <c r="BD1117" s="127" t="s">
        <v>235</v>
      </c>
      <c r="BE1117" s="166" t="s">
        <v>857</v>
      </c>
      <c r="BN1117" s="295" t="s">
        <v>858</v>
      </c>
      <c r="BO1117" s="105"/>
      <c r="BP1117" s="8"/>
    </row>
    <row r="1118" spans="55:68" ht="15.75">
      <c r="BC1118" s="163">
        <v>12</v>
      </c>
      <c r="BD1118" s="127" t="s">
        <v>859</v>
      </c>
      <c r="BE1118" s="166" t="s">
        <v>659</v>
      </c>
      <c r="BN1118" s="295" t="s">
        <v>860</v>
      </c>
      <c r="BO1118" s="101"/>
      <c r="BP1118" s="8"/>
    </row>
    <row r="1119" spans="55:68" ht="15.75">
      <c r="BC1119" s="163">
        <v>12</v>
      </c>
      <c r="BD1119" s="127" t="s">
        <v>859</v>
      </c>
      <c r="BE1119" s="166" t="s">
        <v>563</v>
      </c>
      <c r="BN1119" s="295" t="s">
        <v>861</v>
      </c>
      <c r="BO1119" s="130"/>
      <c r="BP1119" s="8"/>
    </row>
    <row r="1120" spans="55:68" ht="15.75">
      <c r="BC1120" s="163">
        <v>12</v>
      </c>
      <c r="BD1120" s="127" t="s">
        <v>859</v>
      </c>
      <c r="BE1120" s="166" t="s">
        <v>862</v>
      </c>
      <c r="BN1120" s="295" t="s">
        <v>863</v>
      </c>
      <c r="BO1120" s="130"/>
      <c r="BP1120" s="8"/>
    </row>
    <row r="1121" spans="55:68">
      <c r="BC1121" s="163">
        <v>13</v>
      </c>
      <c r="BD1121" s="127" t="s">
        <v>246</v>
      </c>
      <c r="BE1121" s="127" t="s">
        <v>110</v>
      </c>
      <c r="BN1121" s="295" t="s">
        <v>864</v>
      </c>
      <c r="BO1121" s="130"/>
      <c r="BP1121" s="8"/>
    </row>
    <row r="1122" spans="55:68">
      <c r="BC1122" s="163">
        <v>14</v>
      </c>
      <c r="BD1122" s="127" t="s">
        <v>250</v>
      </c>
      <c r="BE1122" s="127" t="s">
        <v>115</v>
      </c>
      <c r="BN1122" s="295" t="s">
        <v>865</v>
      </c>
      <c r="BO1122" s="130"/>
      <c r="BP1122" s="8"/>
    </row>
    <row r="1123" spans="55:68">
      <c r="BC1123" s="163">
        <v>15</v>
      </c>
      <c r="BD1123" s="127" t="s">
        <v>707</v>
      </c>
      <c r="BE1123" s="127" t="s">
        <v>120</v>
      </c>
      <c r="BN1123" s="295" t="s">
        <v>866</v>
      </c>
      <c r="BO1123" s="130"/>
      <c r="BP1123" s="8"/>
    </row>
    <row r="1124" spans="55:68">
      <c r="BC1124" s="163">
        <v>16</v>
      </c>
      <c r="BD1124" s="127" t="s">
        <v>125</v>
      </c>
      <c r="BE1124" s="127" t="s">
        <v>125</v>
      </c>
      <c r="BN1124" s="295" t="s">
        <v>867</v>
      </c>
      <c r="BO1124" s="130"/>
      <c r="BP1124" s="8"/>
    </row>
    <row r="1125" spans="55:68">
      <c r="BC1125" s="163">
        <v>17</v>
      </c>
      <c r="BD1125" s="127" t="s">
        <v>261</v>
      </c>
      <c r="BE1125" s="170" t="s">
        <v>131</v>
      </c>
      <c r="BN1125" s="295" t="s">
        <v>868</v>
      </c>
      <c r="BO1125" s="106"/>
      <c r="BP1125" s="8"/>
    </row>
    <row r="1126" spans="55:68">
      <c r="BC1126" s="163">
        <v>18</v>
      </c>
      <c r="BD1126" s="127" t="s">
        <v>715</v>
      </c>
      <c r="BE1126" s="170" t="s">
        <v>409</v>
      </c>
      <c r="BN1126" s="295" t="s">
        <v>869</v>
      </c>
      <c r="BO1126" s="106"/>
      <c r="BP1126" s="8"/>
    </row>
    <row r="1127" spans="55:68">
      <c r="BC1127" s="163">
        <v>19</v>
      </c>
      <c r="BD1127" s="127" t="s">
        <v>269</v>
      </c>
      <c r="BE1127" s="127" t="s">
        <v>141</v>
      </c>
      <c r="BN1127" s="295" t="s">
        <v>870</v>
      </c>
      <c r="BO1127" s="106"/>
      <c r="BP1127" s="8"/>
    </row>
    <row r="1128" spans="55:68">
      <c r="BC1128" s="163">
        <v>20</v>
      </c>
      <c r="BD1128" s="127" t="s">
        <v>274</v>
      </c>
      <c r="BE1128" s="127" t="s">
        <v>146</v>
      </c>
      <c r="BN1128" s="295" t="s">
        <v>871</v>
      </c>
      <c r="BO1128" s="130"/>
      <c r="BP1128" s="8"/>
    </row>
    <row r="1129" spans="55:68">
      <c r="BC1129" s="163">
        <v>21</v>
      </c>
      <c r="BD1129" s="127" t="s">
        <v>722</v>
      </c>
      <c r="BE1129" s="127" t="s">
        <v>152</v>
      </c>
      <c r="BN1129" s="295" t="s">
        <v>871</v>
      </c>
      <c r="BO1129" s="152"/>
      <c r="BP1129" s="8"/>
    </row>
    <row r="1130" spans="55:68">
      <c r="BC1130" s="163">
        <v>21</v>
      </c>
      <c r="BD1130" s="127" t="s">
        <v>722</v>
      </c>
      <c r="BE1130" s="127" t="s">
        <v>872</v>
      </c>
      <c r="BN1130" s="295" t="s">
        <v>873</v>
      </c>
      <c r="BO1130" s="130"/>
      <c r="BP1130" s="8"/>
    </row>
    <row r="1131" spans="55:68">
      <c r="BC1131" s="163" t="s">
        <v>724</v>
      </c>
      <c r="BD1131" s="127" t="s">
        <v>874</v>
      </c>
      <c r="BE1131" s="127" t="s">
        <v>157</v>
      </c>
      <c r="BN1131" s="295" t="s">
        <v>875</v>
      </c>
      <c r="BO1131" s="131"/>
      <c r="BP1131" s="8"/>
    </row>
    <row r="1132" spans="55:68">
      <c r="BC1132" s="163">
        <v>23</v>
      </c>
      <c r="BD1132" s="127" t="s">
        <v>285</v>
      </c>
      <c r="BE1132" s="127" t="s">
        <v>163</v>
      </c>
      <c r="BN1132" s="295" t="s">
        <v>876</v>
      </c>
      <c r="BO1132" s="105"/>
      <c r="BP1132" s="8"/>
    </row>
    <row r="1133" spans="55:68">
      <c r="BC1133" s="163" t="s">
        <v>729</v>
      </c>
      <c r="BD1133" s="127" t="s">
        <v>808</v>
      </c>
      <c r="BE1133" s="164" t="s">
        <v>57</v>
      </c>
      <c r="BN1133" s="295" t="s">
        <v>877</v>
      </c>
      <c r="BO1133" s="105"/>
      <c r="BP1133" s="8"/>
    </row>
    <row r="1134" spans="55:68">
      <c r="BC1134" s="163" t="s">
        <v>733</v>
      </c>
      <c r="BD1134" s="127" t="s">
        <v>810</v>
      </c>
      <c r="BE1134" s="164" t="s">
        <v>110</v>
      </c>
      <c r="BN1134" s="295" t="s">
        <v>878</v>
      </c>
      <c r="BO1134" s="105"/>
      <c r="BP1134" s="8"/>
    </row>
    <row r="1135" spans="55:68">
      <c r="BC1135" s="163" t="s">
        <v>738</v>
      </c>
      <c r="BD1135" s="127" t="s">
        <v>812</v>
      </c>
      <c r="BE1135" s="164" t="s">
        <v>57</v>
      </c>
      <c r="BN1135" s="295" t="s">
        <v>879</v>
      </c>
      <c r="BO1135" s="158"/>
      <c r="BP1135" s="8"/>
    </row>
    <row r="1136" spans="55:68">
      <c r="BC1136" s="163" t="s">
        <v>742</v>
      </c>
      <c r="BD1136" s="127" t="s">
        <v>814</v>
      </c>
      <c r="BE1136" s="164" t="s">
        <v>57</v>
      </c>
      <c r="BN1136" s="295" t="s">
        <v>880</v>
      </c>
      <c r="BO1136" s="105"/>
      <c r="BP1136" s="8"/>
    </row>
    <row r="1137" spans="55:68">
      <c r="BC1137" s="171" t="s">
        <v>746</v>
      </c>
      <c r="BD1137" s="151" t="s">
        <v>816</v>
      </c>
      <c r="BE1137" s="151" t="s">
        <v>747</v>
      </c>
      <c r="BN1137" s="295" t="s">
        <v>881</v>
      </c>
      <c r="BO1137" s="105"/>
      <c r="BP1137" s="8"/>
    </row>
    <row r="1138" spans="55:68">
      <c r="BN1138" s="295" t="s">
        <v>882</v>
      </c>
      <c r="BO1138" s="105"/>
      <c r="BP1138" s="8"/>
    </row>
    <row r="1139" spans="55:68">
      <c r="BN1139" s="295" t="s">
        <v>883</v>
      </c>
      <c r="BO1139" s="131"/>
      <c r="BP1139" s="8"/>
    </row>
    <row r="1140" spans="55:68">
      <c r="BN1140" s="295" t="s">
        <v>884</v>
      </c>
      <c r="BO1140" s="152"/>
      <c r="BP1140" s="8"/>
    </row>
    <row r="1141" spans="55:68">
      <c r="BN1141" s="295" t="s">
        <v>885</v>
      </c>
      <c r="BO1141" s="152"/>
      <c r="BP1141" s="8"/>
    </row>
    <row r="1142" spans="55:68">
      <c r="BN1142" s="295" t="s">
        <v>886</v>
      </c>
      <c r="BO1142" s="152"/>
      <c r="BP1142" s="8"/>
    </row>
    <row r="1143" spans="55:68">
      <c r="BN1143" s="295" t="s">
        <v>887</v>
      </c>
      <c r="BO1143" s="106"/>
      <c r="BP1143" s="8"/>
    </row>
    <row r="1144" spans="55:68">
      <c r="BN1144" s="295" t="s">
        <v>888</v>
      </c>
      <c r="BO1144" s="106"/>
      <c r="BP1144" s="8"/>
    </row>
    <row r="1145" spans="55:68">
      <c r="BN1145" s="295" t="s">
        <v>889</v>
      </c>
      <c r="BO1145" s="106"/>
      <c r="BP1145" s="8"/>
    </row>
    <row r="1146" spans="55:68">
      <c r="BN1146" s="295" t="s">
        <v>890</v>
      </c>
      <c r="BO1146" s="106"/>
      <c r="BP1146" s="8"/>
    </row>
    <row r="1147" spans="55:68">
      <c r="BN1147" s="295" t="s">
        <v>890</v>
      </c>
      <c r="BO1147" s="106"/>
      <c r="BP1147" s="8"/>
    </row>
    <row r="1148" spans="55:68">
      <c r="BN1148" s="295" t="s">
        <v>891</v>
      </c>
      <c r="BO1148" s="106"/>
      <c r="BP1148" s="8"/>
    </row>
    <row r="1149" spans="55:68">
      <c r="BN1149" s="295" t="s">
        <v>892</v>
      </c>
      <c r="BO1149" s="106"/>
      <c r="BP1149" s="8"/>
    </row>
    <row r="1150" spans="55:68">
      <c r="BN1150" s="295" t="s">
        <v>893</v>
      </c>
      <c r="BO1150" s="172"/>
      <c r="BP1150" s="8"/>
    </row>
    <row r="1151" spans="55:68">
      <c r="BN1151" s="295" t="s">
        <v>894</v>
      </c>
      <c r="BO1151" s="173"/>
      <c r="BP1151" s="8"/>
    </row>
    <row r="1152" spans="55:68">
      <c r="BN1152" s="295" t="s">
        <v>894</v>
      </c>
      <c r="BO1152" s="172"/>
      <c r="BP1152" s="8"/>
    </row>
    <row r="1153" spans="66:68">
      <c r="BN1153" s="295" t="s">
        <v>895</v>
      </c>
      <c r="BO1153" s="173"/>
      <c r="BP1153" s="8"/>
    </row>
    <row r="1154" spans="66:68">
      <c r="BN1154" s="295" t="s">
        <v>896</v>
      </c>
      <c r="BO1154" s="172"/>
      <c r="BP1154" s="8"/>
    </row>
    <row r="1155" spans="66:68">
      <c r="BN1155" s="295" t="s">
        <v>896</v>
      </c>
      <c r="BO1155" s="172"/>
      <c r="BP1155" s="8"/>
    </row>
    <row r="1156" spans="66:68">
      <c r="BN1156" s="295" t="s">
        <v>897</v>
      </c>
      <c r="BO1156" s="173"/>
      <c r="BP1156" s="8"/>
    </row>
    <row r="1157" spans="66:68">
      <c r="BN1157" s="295" t="s">
        <v>898</v>
      </c>
      <c r="BO1157" s="172"/>
      <c r="BP1157" s="8"/>
    </row>
    <row r="1158" spans="66:68">
      <c r="BN1158" s="295" t="s">
        <v>899</v>
      </c>
      <c r="BO1158" s="174"/>
      <c r="BP1158" s="8"/>
    </row>
    <row r="1159" spans="66:68">
      <c r="BN1159" s="295" t="s">
        <v>900</v>
      </c>
      <c r="BO1159" s="174"/>
      <c r="BP1159" s="8"/>
    </row>
    <row r="1160" spans="66:68">
      <c r="BN1160" s="295" t="s">
        <v>901</v>
      </c>
      <c r="BO1160" s="174"/>
      <c r="BP1160" s="8"/>
    </row>
    <row r="1161" spans="66:68">
      <c r="BN1161" s="295" t="s">
        <v>902</v>
      </c>
      <c r="BO1161" s="174"/>
      <c r="BP1161" s="8"/>
    </row>
    <row r="1162" spans="66:68">
      <c r="BN1162" s="295" t="s">
        <v>903</v>
      </c>
      <c r="BO1162" s="174"/>
      <c r="BP1162" s="8"/>
    </row>
    <row r="1163" spans="66:68">
      <c r="BN1163" s="295" t="s">
        <v>904</v>
      </c>
      <c r="BO1163" s="175"/>
      <c r="BP1163" s="8"/>
    </row>
    <row r="1164" spans="66:68">
      <c r="BN1164" s="295" t="s">
        <v>905</v>
      </c>
      <c r="BO1164" s="106"/>
      <c r="BP1164" s="8"/>
    </row>
    <row r="1165" spans="66:68">
      <c r="BN1165" s="295" t="s">
        <v>906</v>
      </c>
      <c r="BO1165" s="106"/>
      <c r="BP1165" s="8"/>
    </row>
    <row r="1166" spans="66:68">
      <c r="BN1166" s="295" t="s">
        <v>907</v>
      </c>
      <c r="BO1166" s="106"/>
      <c r="BP1166" s="8"/>
    </row>
    <row r="1167" spans="66:68">
      <c r="BN1167" s="295" t="s">
        <v>908</v>
      </c>
      <c r="BO1167" s="106"/>
      <c r="BP1167" s="8"/>
    </row>
    <row r="1168" spans="66:68">
      <c r="BN1168" s="295" t="s">
        <v>909</v>
      </c>
      <c r="BO1168" s="130"/>
      <c r="BP1168" s="8"/>
    </row>
    <row r="1169" spans="66:68">
      <c r="BN1169" s="295" t="s">
        <v>909</v>
      </c>
      <c r="BO1169" s="101"/>
      <c r="BP1169" s="8"/>
    </row>
    <row r="1170" spans="66:68">
      <c r="BN1170" s="295" t="s">
        <v>910</v>
      </c>
      <c r="BO1170" s="106"/>
      <c r="BP1170" s="8"/>
    </row>
    <row r="1171" spans="66:68">
      <c r="BN1171" s="295" t="s">
        <v>911</v>
      </c>
      <c r="BO1171" s="101"/>
      <c r="BP1171" s="8"/>
    </row>
    <row r="1172" spans="66:68">
      <c r="BN1172" s="295" t="s">
        <v>912</v>
      </c>
      <c r="BO1172" s="130"/>
      <c r="BP1172" s="8"/>
    </row>
    <row r="1173" spans="66:68">
      <c r="BN1173" s="295" t="s">
        <v>913</v>
      </c>
      <c r="BO1173" s="152"/>
      <c r="BP1173" s="8"/>
    </row>
    <row r="1174" spans="66:68">
      <c r="BN1174" s="295" t="s">
        <v>914</v>
      </c>
      <c r="BO1174" s="152"/>
      <c r="BP1174" s="8"/>
    </row>
    <row r="1175" spans="66:68">
      <c r="BN1175" s="295" t="s">
        <v>915</v>
      </c>
      <c r="BO1175" s="152"/>
      <c r="BP1175" s="8"/>
    </row>
    <row r="1176" spans="66:68">
      <c r="BN1176" s="295" t="s">
        <v>916</v>
      </c>
      <c r="BO1176" s="176"/>
      <c r="BP1176" s="8"/>
    </row>
    <row r="1177" spans="66:68">
      <c r="BN1177" s="295" t="s">
        <v>916</v>
      </c>
      <c r="BO1177" s="177"/>
      <c r="BP1177" s="8"/>
    </row>
    <row r="1178" spans="66:68">
      <c r="BN1178" s="295" t="s">
        <v>917</v>
      </c>
      <c r="BO1178" s="167"/>
      <c r="BP1178" s="8"/>
    </row>
    <row r="1179" spans="66:68">
      <c r="BN1179" s="295" t="s">
        <v>918</v>
      </c>
      <c r="BO1179" s="178"/>
      <c r="BP1179" s="8"/>
    </row>
    <row r="1180" spans="66:68">
      <c r="BN1180" s="295" t="s">
        <v>919</v>
      </c>
      <c r="BO1180" s="178"/>
      <c r="BP1180" s="8"/>
    </row>
    <row r="1181" spans="66:68">
      <c r="BN1181" s="295" t="s">
        <v>920</v>
      </c>
      <c r="BO1181" s="179"/>
      <c r="BP1181" s="8"/>
    </row>
    <row r="1182" spans="66:68">
      <c r="BN1182" s="295" t="s">
        <v>921</v>
      </c>
      <c r="BO1182" s="179"/>
      <c r="BP1182" s="8"/>
    </row>
    <row r="1183" spans="66:68">
      <c r="BN1183" s="295" t="s">
        <v>922</v>
      </c>
      <c r="BO1183" s="179"/>
      <c r="BP1183" s="8"/>
    </row>
    <row r="1184" spans="66:68">
      <c r="BN1184" s="295" t="s">
        <v>923</v>
      </c>
      <c r="BO1184" s="167"/>
      <c r="BP1184" s="8"/>
    </row>
    <row r="1185" spans="66:68">
      <c r="BN1185" s="295" t="s">
        <v>924</v>
      </c>
      <c r="BO1185" s="177"/>
      <c r="BP1185" s="8"/>
    </row>
    <row r="1186" spans="66:68">
      <c r="BN1186" s="295" t="s">
        <v>925</v>
      </c>
      <c r="BO1186" s="177"/>
      <c r="BP1186" s="8"/>
    </row>
    <row r="1187" spans="66:68">
      <c r="BN1187" s="295" t="s">
        <v>926</v>
      </c>
      <c r="BO1187" s="177"/>
      <c r="BP1187" s="8"/>
    </row>
    <row r="1188" spans="66:68">
      <c r="BN1188" s="295" t="s">
        <v>927</v>
      </c>
      <c r="BO1188" s="177"/>
      <c r="BP1188" s="8"/>
    </row>
    <row r="1189" spans="66:68">
      <c r="BN1189" s="295" t="s">
        <v>928</v>
      </c>
      <c r="BO1189" s="177"/>
      <c r="BP1189" s="8"/>
    </row>
    <row r="1190" spans="66:68">
      <c r="BN1190" s="295" t="s">
        <v>929</v>
      </c>
      <c r="BO1190" s="177"/>
      <c r="BP1190" s="8"/>
    </row>
    <row r="1191" spans="66:68">
      <c r="BN1191" s="295" t="s">
        <v>930</v>
      </c>
      <c r="BO1191" s="180"/>
      <c r="BP1191" s="8"/>
    </row>
    <row r="1192" spans="66:68">
      <c r="BN1192" s="295" t="s">
        <v>931</v>
      </c>
      <c r="BO1192" s="176"/>
      <c r="BP1192" s="8"/>
    </row>
    <row r="1193" spans="66:68">
      <c r="BN1193" s="295" t="s">
        <v>932</v>
      </c>
      <c r="BO1193" s="176"/>
      <c r="BP1193" s="8"/>
    </row>
    <row r="1194" spans="66:68">
      <c r="BN1194" s="295" t="s">
        <v>933</v>
      </c>
      <c r="BO1194" s="176"/>
      <c r="BP1194" s="8"/>
    </row>
    <row r="1195" spans="66:68">
      <c r="BN1195" s="295" t="s">
        <v>934</v>
      </c>
      <c r="BO1195" s="176"/>
      <c r="BP1195" s="8"/>
    </row>
    <row r="1196" spans="66:68">
      <c r="BN1196" s="295" t="s">
        <v>935</v>
      </c>
      <c r="BO1196" s="181"/>
      <c r="BP1196" s="8"/>
    </row>
    <row r="1197" spans="66:68">
      <c r="BN1197" s="295" t="s">
        <v>936</v>
      </c>
      <c r="BO1197" s="182"/>
      <c r="BP1197" s="8"/>
    </row>
    <row r="1198" spans="66:68">
      <c r="BN1198" s="295" t="s">
        <v>937</v>
      </c>
      <c r="BO1198" s="177"/>
      <c r="BP1198" s="8"/>
    </row>
    <row r="1199" spans="66:68">
      <c r="BN1199" s="295" t="s">
        <v>938</v>
      </c>
      <c r="BO1199" s="177"/>
      <c r="BP1199" s="8"/>
    </row>
    <row r="1200" spans="66:68">
      <c r="BN1200" s="295" t="s">
        <v>939</v>
      </c>
      <c r="BO1200" s="177"/>
      <c r="BP1200" s="8"/>
    </row>
    <row r="1201" spans="66:68">
      <c r="BN1201" s="295" t="s">
        <v>940</v>
      </c>
      <c r="BO1201" s="177"/>
      <c r="BP1201" s="8"/>
    </row>
    <row r="1202" spans="66:68">
      <c r="BN1202" s="295" t="s">
        <v>941</v>
      </c>
      <c r="BO1202" s="177"/>
      <c r="BP1202" s="8"/>
    </row>
    <row r="1203" spans="66:68">
      <c r="BN1203" s="295" t="s">
        <v>942</v>
      </c>
      <c r="BO1203" s="177"/>
      <c r="BP1203" s="8"/>
    </row>
    <row r="1204" spans="66:68">
      <c r="BN1204" s="295" t="s">
        <v>943</v>
      </c>
      <c r="BO1204" s="177"/>
      <c r="BP1204" s="8"/>
    </row>
    <row r="1205" spans="66:68">
      <c r="BN1205" s="295" t="s">
        <v>944</v>
      </c>
      <c r="BO1205" s="177"/>
      <c r="BP1205" s="8"/>
    </row>
    <row r="1206" spans="66:68">
      <c r="BN1206" s="295" t="s">
        <v>945</v>
      </c>
      <c r="BO1206" s="177"/>
      <c r="BP1206" s="8"/>
    </row>
    <row r="1207" spans="66:68">
      <c r="BN1207" s="295" t="s">
        <v>946</v>
      </c>
      <c r="BO1207" s="177"/>
      <c r="BP1207" s="8"/>
    </row>
    <row r="1208" spans="66:68">
      <c r="BN1208" s="295" t="s">
        <v>947</v>
      </c>
      <c r="BO1208" s="177"/>
      <c r="BP1208" s="8"/>
    </row>
    <row r="1209" spans="66:68">
      <c r="BN1209" s="295" t="s">
        <v>948</v>
      </c>
      <c r="BO1209" s="183"/>
      <c r="BP1209" s="8"/>
    </row>
    <row r="1210" spans="66:68">
      <c r="BN1210" s="295" t="s">
        <v>949</v>
      </c>
      <c r="BO1210" s="183"/>
      <c r="BP1210" s="8"/>
    </row>
    <row r="1211" spans="66:68">
      <c r="BN1211" s="295" t="s">
        <v>950</v>
      </c>
      <c r="BO1211" s="179"/>
      <c r="BP1211" s="8"/>
    </row>
    <row r="1212" spans="66:68">
      <c r="BN1212" s="295" t="s">
        <v>951</v>
      </c>
      <c r="BO1212" s="179"/>
      <c r="BP1212" s="8"/>
    </row>
    <row r="1213" spans="66:68">
      <c r="BN1213" s="295" t="s">
        <v>952</v>
      </c>
      <c r="BO1213" s="176"/>
      <c r="BP1213" s="8"/>
    </row>
    <row r="1214" spans="66:68">
      <c r="BN1214" s="295" t="s">
        <v>953</v>
      </c>
      <c r="BO1214" s="176"/>
      <c r="BP1214" s="8"/>
    </row>
    <row r="1215" spans="66:68">
      <c r="BN1215" s="295" t="s">
        <v>954</v>
      </c>
      <c r="BO1215" s="179"/>
      <c r="BP1215" s="8"/>
    </row>
    <row r="1216" spans="66:68">
      <c r="BN1216" s="295" t="s">
        <v>955</v>
      </c>
      <c r="BO1216" s="179"/>
      <c r="BP1216" s="8"/>
    </row>
    <row r="1217" spans="66:68">
      <c r="BN1217" s="295" t="s">
        <v>956</v>
      </c>
      <c r="BO1217" s="120"/>
      <c r="BP1217" s="8"/>
    </row>
    <row r="1218" spans="66:68">
      <c r="BN1218" s="295" t="s">
        <v>957</v>
      </c>
      <c r="BO1218" s="120"/>
      <c r="BP1218" s="8"/>
    </row>
    <row r="1219" spans="66:68">
      <c r="BN1219" s="295" t="s">
        <v>958</v>
      </c>
      <c r="BO1219" s="139"/>
      <c r="BP1219" s="8"/>
    </row>
    <row r="1220" spans="66:68">
      <c r="BN1220" s="295" t="s">
        <v>959</v>
      </c>
      <c r="BO1220" s="120"/>
      <c r="BP1220" s="8"/>
    </row>
    <row r="1221" spans="66:68">
      <c r="BN1221" s="295" t="s">
        <v>960</v>
      </c>
      <c r="BO1221" s="120"/>
      <c r="BP1221" s="8"/>
    </row>
    <row r="1222" spans="66:68">
      <c r="BN1222" s="295" t="s">
        <v>961</v>
      </c>
      <c r="BO1222" s="158"/>
      <c r="BP1222" s="8"/>
    </row>
    <row r="1223" spans="66:68">
      <c r="BN1223" s="295" t="s">
        <v>962</v>
      </c>
      <c r="BO1223" s="120"/>
      <c r="BP1223" s="8"/>
    </row>
    <row r="1224" spans="66:68">
      <c r="BN1224" s="295" t="s">
        <v>963</v>
      </c>
      <c r="BO1224" s="158"/>
      <c r="BP1224" s="8"/>
    </row>
    <row r="1225" spans="66:68">
      <c r="BN1225" s="295" t="s">
        <v>964</v>
      </c>
      <c r="BO1225" s="101"/>
      <c r="BP1225" s="8"/>
    </row>
    <row r="1226" spans="66:68">
      <c r="BN1226" s="295" t="s">
        <v>965</v>
      </c>
      <c r="BO1226" s="101"/>
      <c r="BP1226" s="8"/>
    </row>
    <row r="1227" spans="66:68">
      <c r="BN1227" s="295" t="s">
        <v>966</v>
      </c>
      <c r="BO1227" s="101"/>
      <c r="BP1227" s="8"/>
    </row>
    <row r="1228" spans="66:68">
      <c r="BN1228" s="295" t="s">
        <v>967</v>
      </c>
      <c r="BO1228" s="101"/>
      <c r="BP1228" s="8"/>
    </row>
    <row r="1229" spans="66:68">
      <c r="BN1229" s="295" t="s">
        <v>968</v>
      </c>
      <c r="BO1229" s="101"/>
      <c r="BP1229" s="8"/>
    </row>
    <row r="1230" spans="66:68">
      <c r="BN1230" s="295" t="s">
        <v>969</v>
      </c>
      <c r="BO1230" s="101"/>
      <c r="BP1230" s="8"/>
    </row>
    <row r="1231" spans="66:68">
      <c r="BN1231" s="295" t="s">
        <v>970</v>
      </c>
      <c r="BO1231" s="101"/>
      <c r="BP1231" s="8"/>
    </row>
    <row r="1232" spans="66:68">
      <c r="BN1232" s="295" t="s">
        <v>971</v>
      </c>
      <c r="BO1232" s="101"/>
      <c r="BP1232" s="8"/>
    </row>
    <row r="1233" spans="66:68">
      <c r="BN1233" s="295" t="s">
        <v>972</v>
      </c>
      <c r="BO1233" s="176"/>
      <c r="BP1233" s="8"/>
    </row>
    <row r="1234" spans="66:68">
      <c r="BN1234" s="295" t="s">
        <v>973</v>
      </c>
      <c r="BO1234" s="184"/>
      <c r="BP1234" s="8"/>
    </row>
    <row r="1235" spans="66:68">
      <c r="BO1235" s="101"/>
      <c r="BP1235" s="8"/>
    </row>
  </sheetData>
  <dataConsolidate/>
  <mergeCells count="115">
    <mergeCell ref="BC1092:BD1092"/>
    <mergeCell ref="BC995:BC996"/>
    <mergeCell ref="BD995:BD996"/>
    <mergeCell ref="BC997:BC1000"/>
    <mergeCell ref="BD997:BD1000"/>
    <mergeCell ref="BF997:BF1000"/>
    <mergeCell ref="BC1001:BC1009"/>
    <mergeCell ref="BD1001:BD1009"/>
    <mergeCell ref="A32:Y32"/>
    <mergeCell ref="A33:B33"/>
    <mergeCell ref="C33:Y33"/>
    <mergeCell ref="A34:B34"/>
    <mergeCell ref="C34:Y34"/>
    <mergeCell ref="BC993:BF993"/>
    <mergeCell ref="A30:B30"/>
    <mergeCell ref="L30:M30"/>
    <mergeCell ref="N30:O30"/>
    <mergeCell ref="P30:Q30"/>
    <mergeCell ref="W30:X30"/>
    <mergeCell ref="A31:B31"/>
    <mergeCell ref="L31:M31"/>
    <mergeCell ref="N31:O31"/>
    <mergeCell ref="P31:Q31"/>
    <mergeCell ref="W31:X31"/>
    <mergeCell ref="A26:J26"/>
    <mergeCell ref="K26:Y26"/>
    <mergeCell ref="A27:E27"/>
    <mergeCell ref="F27:J27"/>
    <mergeCell ref="K27:K29"/>
    <mergeCell ref="L27:Y27"/>
    <mergeCell ref="A28:B29"/>
    <mergeCell ref="C28:C29"/>
    <mergeCell ref="D28:D29"/>
    <mergeCell ref="E28:E29"/>
    <mergeCell ref="W28:X29"/>
    <mergeCell ref="Y28:Y29"/>
    <mergeCell ref="L29:M29"/>
    <mergeCell ref="N29:O29"/>
    <mergeCell ref="P29:Q29"/>
    <mergeCell ref="S29:T29"/>
    <mergeCell ref="F28:F29"/>
    <mergeCell ref="G28:H29"/>
    <mergeCell ref="I28:I29"/>
    <mergeCell ref="J28:J29"/>
    <mergeCell ref="L28:Q28"/>
    <mergeCell ref="R28:V28"/>
    <mergeCell ref="F23:G23"/>
    <mergeCell ref="I23:J23"/>
    <mergeCell ref="F24:G24"/>
    <mergeCell ref="I24:J24"/>
    <mergeCell ref="L24:N24"/>
    <mergeCell ref="A25:Y25"/>
    <mergeCell ref="F20:G20"/>
    <mergeCell ref="I20:J20"/>
    <mergeCell ref="L20:N20"/>
    <mergeCell ref="A21:A23"/>
    <mergeCell ref="F21:G21"/>
    <mergeCell ref="I21:J21"/>
    <mergeCell ref="L21:N21"/>
    <mergeCell ref="F22:G22"/>
    <mergeCell ref="I22:J22"/>
    <mergeCell ref="L22:N22"/>
    <mergeCell ref="F18:G18"/>
    <mergeCell ref="I18:J18"/>
    <mergeCell ref="L18:N18"/>
    <mergeCell ref="F19:G19"/>
    <mergeCell ref="I19:J19"/>
    <mergeCell ref="L19:N19"/>
    <mergeCell ref="H16:H17"/>
    <mergeCell ref="I16:J17"/>
    <mergeCell ref="K16:K17"/>
    <mergeCell ref="L16:N17"/>
    <mergeCell ref="A14:Y14"/>
    <mergeCell ref="A15:A17"/>
    <mergeCell ref="B15:B17"/>
    <mergeCell ref="C15:V15"/>
    <mergeCell ref="W15:X15"/>
    <mergeCell ref="Y15:Y17"/>
    <mergeCell ref="C16:C17"/>
    <mergeCell ref="D16:D17"/>
    <mergeCell ref="E16:E17"/>
    <mergeCell ref="F16:G17"/>
    <mergeCell ref="W16:X16"/>
    <mergeCell ref="O16:T16"/>
    <mergeCell ref="U16:V16"/>
    <mergeCell ref="T11:Y11"/>
    <mergeCell ref="A12:Y12"/>
    <mergeCell ref="B13:C13"/>
    <mergeCell ref="E13:H13"/>
    <mergeCell ref="J13:M13"/>
    <mergeCell ref="N13:O13"/>
    <mergeCell ref="P13:Y13"/>
    <mergeCell ref="A8:Y8"/>
    <mergeCell ref="A9:I9"/>
    <mergeCell ref="J9:P9"/>
    <mergeCell ref="Q9:S11"/>
    <mergeCell ref="T9:Y10"/>
    <mergeCell ref="B10:I10"/>
    <mergeCell ref="K10:P10"/>
    <mergeCell ref="B11:D11"/>
    <mergeCell ref="E11:I11"/>
    <mergeCell ref="K11:P11"/>
    <mergeCell ref="X5:Y5"/>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24">
      <formula1>$AI$6:$AI$8</formula1>
    </dataValidation>
    <dataValidation type="list" allowBlank="1" showInputMessage="1" showErrorMessage="1" error="!!Debe elegir el tipo de indicador de la lista!!" prompt="!!Seleccione el tipo de indicador!!" sqref="H18:H24">
      <formula1>$AC$6:$AC$7</formula1>
    </dataValidation>
    <dataValidation allowBlank="1" showInputMessage="1" showErrorMessage="1" prompt="!!Registre la meta Programada al trimestre de reporte!!" sqref="V18:V24"/>
    <dataValidation allowBlank="1" showInputMessage="1" showErrorMessage="1" error="!!Registre en números relativos, la meta programada al trimestre de reporte!!" prompt="!!Registre en números relativos, la meta programada al trimestre de reporte!!" sqref="X18:X24"/>
    <dataValidation allowBlank="1" showInputMessage="1" showErrorMessage="1" error="!!Registre en números absolutos, la meta programada al trimestre de reporte!!" prompt="!!Registre en números absolutos, la meta programada al trimestre de reporte!!" sqref="W18:W24"/>
    <dataValidation type="list" allowBlank="1" showInputMessage="1" showErrorMessage="1" error="!!Debe seleccionar de la lista el sentido de medición del indicador!!!!" prompt="!!Seleccione el sentido de medición del indicador!!" sqref="K18:K24">
      <formula1>$AF$6:$AF$7</formula1>
    </dataValidation>
    <dataValidation type="list" allowBlank="1" showInputMessage="1" showErrorMessage="1" error="No puede cambiar el Nombre del  Programa, sólo ebe seleccionarlo.  " sqref="B7:H7">
      <formula1>$BB$994:$BB$1063</formula1>
    </dataValidation>
    <dataValidation type="list" allowBlank="1" showInputMessage="1" showErrorMessage="1" error="!!Debe seleccionar de la lista la frecuencia que mide el indicador!!" prompt="!!Seleccione la frecuencia para medir el indicador!!" sqref="M18:N21 L18:L24 M23:N24">
      <formula1>$Z$6:$Z$13</formula1>
    </dataValidation>
    <dataValidation type="list" allowBlank="1" showInputMessage="1" showErrorMessage="1" sqref="P13">
      <formula1>$BN$994:$BN$1234</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$BJ$994:$BJ$1014</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18:G21 F18:F24 G24">
      <formula1>$AE$6:$AE$10</formula1>
    </dataValidation>
    <dataValidation type="list" allowBlank="1" showInputMessage="1" showErrorMessage="1" error="!!Debe elegir la dimennsión que mide el indicador!!" prompt="!!Seleccione la dimensión que mide el indicador!!" sqref="J18 I18:I24">
      <formula1>$AD$6:$AD$9</formula1>
    </dataValidation>
    <dataValidation type="list" allowBlank="1" showInputMessage="1" showErrorMessage="1" sqref="E11:I11">
      <formula1>$BH$994:$BH$1064</formula1>
    </dataValidation>
    <dataValidation type="list" allowBlank="1" showInputMessage="1" showErrorMessage="1" sqref="T9 T11">
      <formula1>$BO$993:$BO$999</formula1>
    </dataValidation>
    <dataValidation type="list" allowBlank="1" showInputMessage="1" showErrorMessage="1" sqref="B11:D11">
      <formula1>$BH$994:$BH$1063</formula1>
    </dataValidation>
    <dataValidation type="list" allowBlank="1" showInputMessage="1" showErrorMessage="1" sqref="B10:I10">
      <formula1>$BG$994:$BG$998</formula1>
    </dataValidation>
    <dataValidation type="list" allowBlank="1" showInputMessage="1" showErrorMessage="1" sqref="J13">
      <formula1>$BM$995:$BM$1107</formula1>
    </dataValidation>
    <dataValidation type="list" allowBlank="1" showInputMessage="1" showErrorMessage="1" sqref="E13">
      <formula1>$BL$995:$BL$1022</formula1>
    </dataValidation>
    <dataValidation type="list" allowBlank="1" showInputMessage="1" showErrorMessage="1" sqref="B18">
      <formula1>FINES</formula1>
    </dataValidation>
    <dataValidation type="list" allowBlank="1" showInputMessage="1" showErrorMessage="1" sqref="B13:C13">
      <formula1>$BK$994:$BK$997</formula1>
    </dataValidation>
    <dataValidation type="list" allowBlank="1" showInputMessage="1" showErrorMessage="1" sqref="K10:M10">
      <formula1>$BI$994:$BI$1037</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$BC$1063:$BC$1090</formula1>
    </dataValidation>
    <dataValidation type="list" allowBlank="1" showInputMessage="1" showErrorMessage="1" error="!!Seleccione el Trimestre del Reporte!!" prompt="!!Seleccione el Trimestre del Reporte!!" sqref="Y3">
      <formula1>$AA$2:$AA$5</formula1>
    </dataValidation>
    <dataValidation type="custom" allowBlank="1" showInputMessage="1" showErrorMessage="1" error="!! No modifique esta información !!" sqref="A25:Y29 A32:Y32 E30:E31 J30:K31 P30:Q31 V30:Y31 A14:Y17 N13:O13 I13 D13 A13 A12:Y12 A10:A11 J10:J11 Q9:S11 A9:P9 A8:Y8 U7:V7 N7 I7 A7 A6:Y6">
      <formula1>0</formula1>
    </dataValidation>
    <dataValidation type="custom" allowBlank="1" showInputMessage="1" showErrorMessage="1" error="!!No modifique esta información!!" sqref="A30:B31">
      <formula1>0</formula1>
    </dataValidation>
    <dataValidation type="list" allowBlank="1" showInputMessage="1" showErrorMessage="1" sqref="G30:G31 S30:S31">
      <formula1>$AH$6:$AH$20</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46"/>
  <sheetViews>
    <sheetView showGridLines="0" view="pageBreakPreview" topLeftCell="A11" zoomScale="70" zoomScaleNormal="80" zoomScaleSheetLayoutView="70" workbookViewId="0">
      <selection activeCell="F25" sqref="F25:G25"/>
    </sheetView>
  </sheetViews>
  <sheetFormatPr baseColWidth="10" defaultRowHeight="15"/>
  <cols>
    <col min="1" max="1" width="17.7109375" style="7" customWidth="1"/>
    <col min="2" max="2" width="19.85546875" style="7" customWidth="1"/>
    <col min="3" max="3" width="24.5703125" style="7" customWidth="1"/>
    <col min="4" max="4" width="37.85546875" style="7" customWidth="1"/>
    <col min="5" max="5" width="35.7109375" style="7" customWidth="1"/>
    <col min="6" max="6" width="9.28515625" style="7" customWidth="1"/>
    <col min="7" max="7" width="8.140625" style="7" customWidth="1"/>
    <col min="8" max="8" width="10.5703125" style="7" customWidth="1"/>
    <col min="9" max="9" width="12" style="7" customWidth="1"/>
    <col min="10" max="10" width="10.5703125" style="7" customWidth="1"/>
    <col min="11" max="11" width="13.28515625" style="7" customWidth="1"/>
    <col min="12" max="12" width="10.140625" style="7" customWidth="1"/>
    <col min="13" max="13" width="4.7109375" style="7" hidden="1" customWidth="1"/>
    <col min="14" max="14" width="14.5703125" style="7" customWidth="1"/>
    <col min="15" max="15" width="6.140625" style="7" hidden="1" customWidth="1"/>
    <col min="16" max="16" width="11" style="7" customWidth="1"/>
    <col min="17" max="17" width="7.140625" style="7" hidden="1" customWidth="1"/>
    <col min="18" max="18" width="9.42578125" style="7" customWidth="1"/>
    <col min="19" max="19" width="9.5703125" style="7" customWidth="1"/>
    <col min="20" max="20" width="8.85546875" style="7" customWidth="1"/>
    <col min="21" max="21" width="10.140625" style="7" customWidth="1"/>
    <col min="22" max="22" width="10.7109375" style="7" bestFit="1" customWidth="1"/>
    <col min="23" max="23" width="9.7109375" style="7" customWidth="1"/>
    <col min="24" max="24" width="9" style="7" customWidth="1"/>
    <col min="25" max="25" width="14.7109375" style="7" customWidth="1"/>
    <col min="26" max="26" width="11.5703125" style="7" hidden="1" customWidth="1"/>
    <col min="27" max="27" width="6.140625" style="7" hidden="1" customWidth="1"/>
    <col min="28" max="28" width="7.7109375" style="7" hidden="1" customWidth="1"/>
    <col min="29" max="30" width="11.42578125" style="7" hidden="1" customWidth="1"/>
    <col min="31" max="31" width="22.28515625" style="7" hidden="1" customWidth="1"/>
    <col min="32" max="32" width="18.5703125" style="7" hidden="1" customWidth="1"/>
    <col min="33" max="33" width="19.42578125" style="7" hidden="1" customWidth="1"/>
    <col min="34" max="34" width="11.42578125" style="7" hidden="1" customWidth="1"/>
    <col min="35" max="35" width="19.140625" style="7" hidden="1" customWidth="1"/>
    <col min="36" max="52" width="11.42578125" style="7" hidden="1" customWidth="1"/>
    <col min="53" max="53" width="7.85546875" style="7" hidden="1" customWidth="1"/>
    <col min="54" max="54" width="80" style="7" hidden="1" customWidth="1"/>
    <col min="55" max="55" width="11.5703125" style="7" hidden="1" customWidth="1"/>
    <col min="56" max="56" width="38.140625" style="7" hidden="1" customWidth="1"/>
    <col min="57" max="57" width="75.28515625" style="7" hidden="1" customWidth="1"/>
    <col min="58" max="58" width="73" style="7" hidden="1" customWidth="1"/>
    <col min="59" max="59" width="59.42578125" style="7" hidden="1" customWidth="1"/>
    <col min="60" max="60" width="45.7109375" style="7" hidden="1" customWidth="1"/>
    <col min="61" max="61" width="90" style="7" hidden="1" customWidth="1"/>
    <col min="62" max="62" width="43.42578125" style="7" hidden="1" customWidth="1"/>
    <col min="63" max="63" width="29.85546875" style="7" hidden="1" customWidth="1"/>
    <col min="64" max="64" width="38.85546875" style="7" hidden="1" customWidth="1"/>
    <col min="65" max="65" width="55.5703125" style="7" hidden="1" customWidth="1"/>
    <col min="66" max="66" width="96.85546875" style="7" hidden="1" customWidth="1"/>
    <col min="67" max="67" width="34" style="7" hidden="1" customWidth="1"/>
    <col min="68" max="68" width="85.28515625" style="7" hidden="1" customWidth="1"/>
    <col min="69" max="69" width="39" style="7" customWidth="1"/>
    <col min="70" max="16384" width="11.42578125" style="7"/>
  </cols>
  <sheetData>
    <row r="1" spans="1:54" s="8" customFormat="1" ht="16.5" hidden="1" customHeight="1">
      <c r="B1" s="696"/>
      <c r="C1" s="696"/>
      <c r="D1" s="696"/>
      <c r="E1" s="696"/>
      <c r="F1" s="696"/>
      <c r="G1" s="696"/>
      <c r="H1" s="696"/>
      <c r="I1" s="696"/>
      <c r="J1" s="696"/>
      <c r="K1" s="696"/>
      <c r="L1" s="696"/>
      <c r="M1" s="696"/>
      <c r="N1" s="696"/>
      <c r="O1" s="696"/>
      <c r="P1" s="696"/>
      <c r="Q1" s="696"/>
      <c r="R1" s="696"/>
      <c r="S1" s="696"/>
      <c r="T1" s="696"/>
    </row>
    <row r="2" spans="1:54" s="8" customFormat="1" ht="14.25" customHeight="1">
      <c r="A2" s="697" t="s">
        <v>547</v>
      </c>
      <c r="B2" s="697"/>
      <c r="C2" s="697"/>
      <c r="D2" s="697"/>
      <c r="E2" s="697"/>
      <c r="F2" s="697"/>
      <c r="G2" s="697"/>
      <c r="H2" s="697"/>
      <c r="I2" s="697"/>
      <c r="J2" s="697"/>
      <c r="K2" s="697"/>
      <c r="L2" s="697"/>
      <c r="M2" s="697"/>
      <c r="N2" s="697"/>
      <c r="O2" s="697"/>
      <c r="P2" s="697"/>
      <c r="Q2" s="697"/>
      <c r="R2" s="697"/>
      <c r="S2" s="697"/>
      <c r="T2" s="697"/>
      <c r="U2" s="697"/>
      <c r="V2" s="319"/>
      <c r="W2" s="698" t="s">
        <v>548</v>
      </c>
      <c r="X2" s="698"/>
      <c r="Y2" s="698"/>
      <c r="AA2" s="21" t="s">
        <v>549</v>
      </c>
    </row>
    <row r="3" spans="1:54" s="8" customFormat="1" ht="18" customHeight="1">
      <c r="A3" s="699"/>
      <c r="B3" s="699"/>
      <c r="C3" s="699"/>
      <c r="D3" s="699"/>
      <c r="E3" s="699"/>
      <c r="F3" s="699"/>
      <c r="G3" s="699"/>
      <c r="H3" s="699"/>
      <c r="I3" s="699"/>
      <c r="J3" s="699"/>
      <c r="K3" s="699"/>
      <c r="L3" s="699"/>
      <c r="M3" s="699"/>
      <c r="N3" s="699"/>
      <c r="O3" s="699"/>
      <c r="P3" s="699"/>
      <c r="Q3" s="699"/>
      <c r="R3" s="699"/>
      <c r="S3" s="699"/>
      <c r="T3" s="699"/>
      <c r="U3" s="699"/>
      <c r="V3" s="319"/>
      <c r="W3" s="700" t="s">
        <v>550</v>
      </c>
      <c r="X3" s="700"/>
      <c r="Y3" s="22" t="s">
        <v>553</v>
      </c>
      <c r="AA3" s="21" t="s">
        <v>552</v>
      </c>
    </row>
    <row r="4" spans="1:54" s="8" customFormat="1" ht="15.75" customHeight="1">
      <c r="A4" s="701"/>
      <c r="B4" s="701"/>
      <c r="C4" s="701"/>
      <c r="D4" s="701"/>
      <c r="E4" s="701"/>
      <c r="F4" s="701"/>
      <c r="G4" s="701"/>
      <c r="H4" s="701"/>
      <c r="I4" s="701"/>
      <c r="J4" s="701"/>
      <c r="K4" s="701"/>
      <c r="L4" s="701"/>
      <c r="M4" s="701"/>
      <c r="N4" s="701"/>
      <c r="O4" s="701"/>
      <c r="P4" s="701"/>
      <c r="Q4" s="701"/>
      <c r="R4" s="701"/>
      <c r="S4" s="701"/>
      <c r="T4" s="701"/>
      <c r="U4" s="701"/>
      <c r="V4" s="319"/>
      <c r="W4" s="23"/>
      <c r="X4" s="23"/>
      <c r="Y4" s="23"/>
      <c r="AA4" s="21" t="s">
        <v>553</v>
      </c>
    </row>
    <row r="5" spans="1:54" s="8" customFormat="1" ht="12.75" customHeight="1" thickBot="1">
      <c r="C5" s="319"/>
      <c r="D5" s="319"/>
      <c r="E5" s="319"/>
      <c r="F5" s="319"/>
      <c r="G5" s="319"/>
      <c r="H5" s="319"/>
      <c r="I5" s="319"/>
      <c r="J5" s="319"/>
      <c r="K5" s="319"/>
      <c r="L5" s="319"/>
      <c r="M5" s="319"/>
      <c r="N5" s="319"/>
      <c r="O5" s="319"/>
      <c r="P5" s="319"/>
      <c r="Q5" s="319"/>
      <c r="R5" s="319"/>
      <c r="S5" s="319"/>
      <c r="T5" s="319"/>
      <c r="U5" s="319"/>
      <c r="V5" s="319"/>
      <c r="W5" s="319"/>
      <c r="X5" s="319"/>
      <c r="Y5" s="319"/>
      <c r="AA5" s="262" t="s">
        <v>551</v>
      </c>
      <c r="AD5" s="8" t="s">
        <v>41</v>
      </c>
      <c r="AI5" s="263" t="s">
        <v>554</v>
      </c>
    </row>
    <row r="6" spans="1:54" s="25" customFormat="1" ht="19.5" thickBot="1">
      <c r="A6" s="657" t="s">
        <v>555</v>
      </c>
      <c r="B6" s="658"/>
      <c r="C6" s="658"/>
      <c r="D6" s="658"/>
      <c r="E6" s="658"/>
      <c r="F6" s="658"/>
      <c r="G6" s="658"/>
      <c r="H6" s="658"/>
      <c r="I6" s="658"/>
      <c r="J6" s="658"/>
      <c r="K6" s="658"/>
      <c r="L6" s="658"/>
      <c r="M6" s="658"/>
      <c r="N6" s="658"/>
      <c r="O6" s="658"/>
      <c r="P6" s="658"/>
      <c r="Q6" s="658"/>
      <c r="R6" s="658"/>
      <c r="S6" s="658"/>
      <c r="T6" s="658"/>
      <c r="U6" s="658"/>
      <c r="V6" s="658"/>
      <c r="W6" s="658"/>
      <c r="X6" s="658"/>
      <c r="Y6" s="659"/>
      <c r="Z6" s="24" t="s">
        <v>556</v>
      </c>
      <c r="AA6" s="7" t="s">
        <v>27</v>
      </c>
      <c r="AC6" s="7" t="s">
        <v>52</v>
      </c>
      <c r="AD6" s="26" t="s">
        <v>23</v>
      </c>
      <c r="AE6" s="26" t="s">
        <v>26</v>
      </c>
      <c r="AF6" s="5" t="s">
        <v>22</v>
      </c>
      <c r="AG6" s="7">
        <v>2013</v>
      </c>
      <c r="AH6" s="264" t="s">
        <v>557</v>
      </c>
      <c r="AI6" s="7" t="s">
        <v>558</v>
      </c>
      <c r="BA6" s="8"/>
      <c r="BB6" s="8"/>
    </row>
    <row r="7" spans="1:54" ht="30.75" customHeight="1" thickBot="1">
      <c r="A7" s="27" t="s">
        <v>6</v>
      </c>
      <c r="B7" s="687" t="s">
        <v>45</v>
      </c>
      <c r="C7" s="688"/>
      <c r="D7" s="688"/>
      <c r="E7" s="688"/>
      <c r="F7" s="688"/>
      <c r="G7" s="688"/>
      <c r="H7" s="689"/>
      <c r="I7" s="28" t="s">
        <v>559</v>
      </c>
      <c r="J7" s="29" t="s">
        <v>706</v>
      </c>
      <c r="K7" s="669" t="s">
        <v>797</v>
      </c>
      <c r="L7" s="670"/>
      <c r="M7" s="690"/>
      <c r="N7" s="27" t="s">
        <v>562</v>
      </c>
      <c r="O7" s="669" t="s">
        <v>563</v>
      </c>
      <c r="P7" s="670"/>
      <c r="Q7" s="670"/>
      <c r="R7" s="670"/>
      <c r="S7" s="670"/>
      <c r="T7" s="690"/>
      <c r="U7" s="691" t="s">
        <v>564</v>
      </c>
      <c r="V7" s="692"/>
      <c r="W7" s="693" t="s">
        <v>120</v>
      </c>
      <c r="X7" s="694"/>
      <c r="Y7" s="695"/>
      <c r="Z7" s="24" t="s">
        <v>65</v>
      </c>
      <c r="AA7" s="7" t="s">
        <v>28</v>
      </c>
      <c r="AC7" s="7" t="s">
        <v>21</v>
      </c>
      <c r="AD7" s="26" t="s">
        <v>53</v>
      </c>
      <c r="AE7" s="26" t="s">
        <v>520</v>
      </c>
      <c r="AF7" s="5" t="s">
        <v>64</v>
      </c>
      <c r="AG7" s="7">
        <v>2014</v>
      </c>
      <c r="AH7" s="264" t="s">
        <v>565</v>
      </c>
      <c r="AI7" s="7" t="s">
        <v>566</v>
      </c>
      <c r="BA7" s="8"/>
      <c r="BB7" s="8"/>
    </row>
    <row r="8" spans="1:54" s="25" customFormat="1" ht="19.5" thickBot="1">
      <c r="A8" s="657" t="s">
        <v>567</v>
      </c>
      <c r="B8" s="658"/>
      <c r="C8" s="658"/>
      <c r="D8" s="658"/>
      <c r="E8" s="658"/>
      <c r="F8" s="658"/>
      <c r="G8" s="658"/>
      <c r="H8" s="658"/>
      <c r="I8" s="658"/>
      <c r="J8" s="658"/>
      <c r="K8" s="658"/>
      <c r="L8" s="658"/>
      <c r="M8" s="658"/>
      <c r="N8" s="658"/>
      <c r="O8" s="658"/>
      <c r="P8" s="658"/>
      <c r="Q8" s="658"/>
      <c r="R8" s="658"/>
      <c r="S8" s="658"/>
      <c r="T8" s="658"/>
      <c r="U8" s="658"/>
      <c r="V8" s="658"/>
      <c r="W8" s="658"/>
      <c r="X8" s="658"/>
      <c r="Y8" s="659"/>
      <c r="Z8" s="30" t="s">
        <v>568</v>
      </c>
      <c r="AA8" s="7" t="s">
        <v>29</v>
      </c>
      <c r="AD8" s="26" t="s">
        <v>74</v>
      </c>
      <c r="AE8" s="26" t="s">
        <v>569</v>
      </c>
      <c r="AG8" s="7">
        <v>2015</v>
      </c>
      <c r="AH8" s="264" t="s">
        <v>570</v>
      </c>
      <c r="AI8" s="7" t="s">
        <v>571</v>
      </c>
      <c r="BA8" s="8"/>
      <c r="BB8" s="8"/>
    </row>
    <row r="9" spans="1:54" ht="16.5" customHeight="1" thickBot="1">
      <c r="A9" s="660" t="s">
        <v>572</v>
      </c>
      <c r="B9" s="661"/>
      <c r="C9" s="661"/>
      <c r="D9" s="661"/>
      <c r="E9" s="661"/>
      <c r="F9" s="661"/>
      <c r="G9" s="661"/>
      <c r="H9" s="661"/>
      <c r="I9" s="662"/>
      <c r="J9" s="663" t="s">
        <v>573</v>
      </c>
      <c r="K9" s="664"/>
      <c r="L9" s="664"/>
      <c r="M9" s="664"/>
      <c r="N9" s="664"/>
      <c r="O9" s="664"/>
      <c r="P9" s="665"/>
      <c r="Q9" s="666" t="s">
        <v>574</v>
      </c>
      <c r="R9" s="666"/>
      <c r="S9" s="666"/>
      <c r="T9" s="669" t="s">
        <v>5</v>
      </c>
      <c r="U9" s="670"/>
      <c r="V9" s="670"/>
      <c r="W9" s="670"/>
      <c r="X9" s="670"/>
      <c r="Y9" s="671"/>
      <c r="Z9" s="24" t="s">
        <v>83</v>
      </c>
      <c r="AA9" s="7" t="s">
        <v>30</v>
      </c>
      <c r="AD9" s="26" t="s">
        <v>82</v>
      </c>
      <c r="AE9" s="26" t="s">
        <v>98</v>
      </c>
      <c r="AG9" s="7">
        <v>2016</v>
      </c>
      <c r="AH9" s="264" t="s">
        <v>575</v>
      </c>
      <c r="BA9" s="8"/>
      <c r="BB9" s="8"/>
    </row>
    <row r="10" spans="1:54" ht="27.75" customHeight="1" thickBot="1">
      <c r="A10" s="31" t="s">
        <v>576</v>
      </c>
      <c r="B10" s="678" t="s">
        <v>37</v>
      </c>
      <c r="C10" s="679"/>
      <c r="D10" s="679"/>
      <c r="E10" s="679"/>
      <c r="F10" s="679"/>
      <c r="G10" s="679"/>
      <c r="H10" s="679"/>
      <c r="I10" s="680"/>
      <c r="J10" s="32" t="s">
        <v>18</v>
      </c>
      <c r="K10" s="681" t="s">
        <v>43</v>
      </c>
      <c r="L10" s="682"/>
      <c r="M10" s="682"/>
      <c r="N10" s="682"/>
      <c r="O10" s="682"/>
      <c r="P10" s="683"/>
      <c r="Q10" s="667"/>
      <c r="R10" s="667"/>
      <c r="S10" s="667"/>
      <c r="T10" s="672"/>
      <c r="U10" s="673"/>
      <c r="V10" s="673"/>
      <c r="W10" s="673"/>
      <c r="X10" s="673"/>
      <c r="Y10" s="674"/>
      <c r="Z10" s="24" t="s">
        <v>65</v>
      </c>
      <c r="AE10" s="26" t="s">
        <v>54</v>
      </c>
      <c r="AG10" s="7">
        <v>2017</v>
      </c>
      <c r="AH10" s="264" t="s">
        <v>577</v>
      </c>
      <c r="BA10" s="8"/>
      <c r="BB10" s="8"/>
    </row>
    <row r="11" spans="1:54" ht="40.5" customHeight="1" thickBot="1">
      <c r="A11" s="33" t="s">
        <v>16</v>
      </c>
      <c r="B11" s="684" t="s">
        <v>38</v>
      </c>
      <c r="C11" s="685"/>
      <c r="D11" s="685"/>
      <c r="E11" s="684"/>
      <c r="F11" s="685"/>
      <c r="G11" s="685"/>
      <c r="H11" s="685"/>
      <c r="I11" s="686"/>
      <c r="J11" s="36" t="s">
        <v>16</v>
      </c>
      <c r="K11" s="647" t="s">
        <v>1262</v>
      </c>
      <c r="L11" s="648"/>
      <c r="M11" s="648"/>
      <c r="N11" s="648"/>
      <c r="O11" s="648"/>
      <c r="P11" s="649"/>
      <c r="Q11" s="668"/>
      <c r="R11" s="668"/>
      <c r="S11" s="668"/>
      <c r="T11" s="675"/>
      <c r="U11" s="676"/>
      <c r="V11" s="676"/>
      <c r="W11" s="676"/>
      <c r="X11" s="676"/>
      <c r="Y11" s="677"/>
      <c r="Z11" s="24" t="s">
        <v>90</v>
      </c>
      <c r="AG11" s="7">
        <v>2018</v>
      </c>
      <c r="AH11" s="264" t="s">
        <v>578</v>
      </c>
      <c r="BA11" s="8"/>
      <c r="BB11" s="8"/>
    </row>
    <row r="12" spans="1:54" ht="15.75" customHeight="1" thickTop="1" thickBot="1">
      <c r="A12" s="733" t="s">
        <v>579</v>
      </c>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5"/>
      <c r="Z12" s="24" t="s">
        <v>580</v>
      </c>
      <c r="AG12" s="7">
        <v>2019</v>
      </c>
      <c r="AH12" s="264" t="s">
        <v>581</v>
      </c>
      <c r="BA12" s="8"/>
      <c r="BB12" s="8"/>
    </row>
    <row r="13" spans="1:54" ht="34.5" customHeight="1" thickTop="1" thickBot="1">
      <c r="A13" s="358" t="s">
        <v>9</v>
      </c>
      <c r="B13" s="816" t="s">
        <v>10</v>
      </c>
      <c r="C13" s="817"/>
      <c r="D13" s="318" t="s">
        <v>11</v>
      </c>
      <c r="E13" s="818" t="s">
        <v>102</v>
      </c>
      <c r="F13" s="819"/>
      <c r="G13" s="819"/>
      <c r="H13" s="820"/>
      <c r="I13" s="359" t="s">
        <v>13</v>
      </c>
      <c r="J13" s="821" t="s">
        <v>191</v>
      </c>
      <c r="K13" s="822"/>
      <c r="L13" s="822"/>
      <c r="M13" s="823"/>
      <c r="N13" s="744" t="s">
        <v>582</v>
      </c>
      <c r="O13" s="745"/>
      <c r="P13" s="826" t="s">
        <v>766</v>
      </c>
      <c r="Q13" s="822"/>
      <c r="R13" s="822"/>
      <c r="S13" s="822"/>
      <c r="T13" s="822"/>
      <c r="U13" s="822"/>
      <c r="V13" s="822"/>
      <c r="W13" s="822"/>
      <c r="X13" s="822"/>
      <c r="Y13" s="822"/>
      <c r="Z13" s="24" t="s">
        <v>583</v>
      </c>
      <c r="AG13" s="7">
        <v>2020</v>
      </c>
      <c r="AH13" s="264" t="s">
        <v>584</v>
      </c>
      <c r="BA13" s="8"/>
      <c r="BB13" s="8"/>
    </row>
    <row r="14" spans="1:54" ht="15.75" thickBot="1">
      <c r="A14" s="624" t="s">
        <v>585</v>
      </c>
      <c r="B14" s="625"/>
      <c r="C14" s="625"/>
      <c r="D14" s="625"/>
      <c r="E14" s="625"/>
      <c r="F14" s="625"/>
      <c r="G14" s="625"/>
      <c r="H14" s="625"/>
      <c r="I14" s="625"/>
      <c r="J14" s="625"/>
      <c r="K14" s="625"/>
      <c r="L14" s="625"/>
      <c r="M14" s="625"/>
      <c r="N14" s="625"/>
      <c r="O14" s="625"/>
      <c r="P14" s="625"/>
      <c r="Q14" s="625"/>
      <c r="R14" s="625"/>
      <c r="S14" s="625"/>
      <c r="T14" s="625"/>
      <c r="U14" s="625"/>
      <c r="V14" s="625"/>
      <c r="W14" s="625"/>
      <c r="X14" s="766"/>
      <c r="Y14" s="767"/>
      <c r="AG14" s="7">
        <v>2021</v>
      </c>
      <c r="BA14" s="8"/>
      <c r="BB14" s="8"/>
    </row>
    <row r="15" spans="1:54" ht="26.25" customHeight="1" thickBot="1">
      <c r="A15" s="629" t="s">
        <v>411</v>
      </c>
      <c r="B15" s="617" t="s">
        <v>586</v>
      </c>
      <c r="C15" s="631" t="s">
        <v>587</v>
      </c>
      <c r="D15" s="631"/>
      <c r="E15" s="631"/>
      <c r="F15" s="631"/>
      <c r="G15" s="631"/>
      <c r="H15" s="631"/>
      <c r="I15" s="631"/>
      <c r="J15" s="631"/>
      <c r="K15" s="631"/>
      <c r="L15" s="631"/>
      <c r="M15" s="631"/>
      <c r="N15" s="631"/>
      <c r="O15" s="631"/>
      <c r="P15" s="631"/>
      <c r="Q15" s="631"/>
      <c r="R15" s="631"/>
      <c r="S15" s="631"/>
      <c r="T15" s="631"/>
      <c r="U15" s="631"/>
      <c r="V15" s="631"/>
      <c r="W15" s="617" t="s">
        <v>588</v>
      </c>
      <c r="X15" s="617"/>
      <c r="Y15" s="632" t="s">
        <v>589</v>
      </c>
      <c r="AG15" s="7">
        <v>2022</v>
      </c>
      <c r="BA15" s="8"/>
      <c r="BB15" s="8"/>
    </row>
    <row r="16" spans="1:54" ht="31.5" customHeight="1" thickBot="1">
      <c r="A16" s="630"/>
      <c r="B16" s="614"/>
      <c r="C16" s="616" t="s">
        <v>590</v>
      </c>
      <c r="D16" s="616" t="s">
        <v>591</v>
      </c>
      <c r="E16" s="616" t="s">
        <v>592</v>
      </c>
      <c r="F16" s="618" t="s">
        <v>24</v>
      </c>
      <c r="G16" s="619"/>
      <c r="H16" s="616" t="s">
        <v>39</v>
      </c>
      <c r="I16" s="618" t="s">
        <v>593</v>
      </c>
      <c r="J16" s="619"/>
      <c r="K16" s="616" t="s">
        <v>40</v>
      </c>
      <c r="L16" s="618" t="s">
        <v>42</v>
      </c>
      <c r="M16" s="622"/>
      <c r="N16" s="619"/>
      <c r="O16" s="614" t="s">
        <v>25</v>
      </c>
      <c r="P16" s="614"/>
      <c r="Q16" s="614"/>
      <c r="R16" s="614"/>
      <c r="S16" s="614"/>
      <c r="T16" s="614"/>
      <c r="U16" s="614" t="s">
        <v>594</v>
      </c>
      <c r="V16" s="614"/>
      <c r="W16" s="614" t="s">
        <v>595</v>
      </c>
      <c r="X16" s="614"/>
      <c r="Y16" s="633"/>
      <c r="AG16" s="7">
        <v>2023</v>
      </c>
      <c r="BA16" s="8"/>
      <c r="BB16" s="8"/>
    </row>
    <row r="17" spans="1:54" ht="22.5" customHeight="1" thickBot="1">
      <c r="A17" s="630"/>
      <c r="B17" s="614"/>
      <c r="C17" s="634"/>
      <c r="D17" s="634"/>
      <c r="E17" s="634"/>
      <c r="F17" s="620"/>
      <c r="G17" s="621"/>
      <c r="H17" s="617"/>
      <c r="I17" s="620"/>
      <c r="J17" s="621"/>
      <c r="K17" s="617"/>
      <c r="L17" s="620"/>
      <c r="M17" s="623"/>
      <c r="N17" s="621"/>
      <c r="O17" s="50">
        <v>2013</v>
      </c>
      <c r="P17" s="50">
        <v>2014</v>
      </c>
      <c r="Q17" s="50">
        <v>2015</v>
      </c>
      <c r="R17" s="50">
        <v>2015</v>
      </c>
      <c r="S17" s="50">
        <v>2016</v>
      </c>
      <c r="T17" s="50"/>
      <c r="U17" s="51" t="s">
        <v>596</v>
      </c>
      <c r="V17" s="51" t="s">
        <v>597</v>
      </c>
      <c r="W17" s="50" t="s">
        <v>598</v>
      </c>
      <c r="X17" s="50" t="s">
        <v>599</v>
      </c>
      <c r="Y17" s="631"/>
      <c r="AG17" s="7">
        <v>2024</v>
      </c>
      <c r="BA17" s="8"/>
      <c r="BB17" s="8"/>
    </row>
    <row r="18" spans="1:54" ht="147.75" customHeight="1" thickBot="1">
      <c r="A18" s="52" t="s">
        <v>412</v>
      </c>
      <c r="B18" s="61" t="s">
        <v>56</v>
      </c>
      <c r="C18" s="54" t="s">
        <v>1748</v>
      </c>
      <c r="D18" s="54" t="s">
        <v>1749</v>
      </c>
      <c r="E18" s="54" t="s">
        <v>1750</v>
      </c>
      <c r="F18" s="606" t="s">
        <v>26</v>
      </c>
      <c r="G18" s="607"/>
      <c r="H18" s="55" t="s">
        <v>52</v>
      </c>
      <c r="I18" s="606" t="s">
        <v>23</v>
      </c>
      <c r="J18" s="607"/>
      <c r="K18" s="55" t="s">
        <v>22</v>
      </c>
      <c r="L18" s="606" t="s">
        <v>90</v>
      </c>
      <c r="M18" s="615"/>
      <c r="N18" s="607"/>
      <c r="O18" s="57"/>
      <c r="P18" s="57" t="s">
        <v>1751</v>
      </c>
      <c r="Q18" s="57"/>
      <c r="R18" s="57" t="s">
        <v>1752</v>
      </c>
      <c r="S18" s="57" t="s">
        <v>1753</v>
      </c>
      <c r="T18" s="57" t="s">
        <v>1754</v>
      </c>
      <c r="U18" s="58">
        <v>0.32</v>
      </c>
      <c r="V18" s="58"/>
      <c r="W18" s="59" t="s">
        <v>1755</v>
      </c>
      <c r="X18" s="58">
        <v>0.73399999999999999</v>
      </c>
      <c r="Y18" s="60" t="s">
        <v>558</v>
      </c>
      <c r="BA18" s="8"/>
      <c r="BB18" s="8"/>
    </row>
    <row r="19" spans="1:54" ht="105.75" thickBot="1">
      <c r="A19" s="52" t="s">
        <v>414</v>
      </c>
      <c r="B19" s="61" t="s">
        <v>1756</v>
      </c>
      <c r="C19" s="57" t="s">
        <v>1757</v>
      </c>
      <c r="D19" s="57" t="s">
        <v>1758</v>
      </c>
      <c r="E19" s="57" t="s">
        <v>1759</v>
      </c>
      <c r="F19" s="609" t="s">
        <v>26</v>
      </c>
      <c r="G19" s="610"/>
      <c r="H19" s="62" t="s">
        <v>21</v>
      </c>
      <c r="I19" s="606" t="s">
        <v>23</v>
      </c>
      <c r="J19" s="607"/>
      <c r="K19" s="62" t="s">
        <v>22</v>
      </c>
      <c r="L19" s="602" t="s">
        <v>90</v>
      </c>
      <c r="M19" s="608"/>
      <c r="N19" s="603"/>
      <c r="O19" s="57"/>
      <c r="P19" s="57" t="s">
        <v>1760</v>
      </c>
      <c r="Q19" s="57"/>
      <c r="R19" s="57" t="s">
        <v>1760</v>
      </c>
      <c r="S19" s="57" t="s">
        <v>1760</v>
      </c>
      <c r="T19" s="57"/>
      <c r="U19" s="58" t="s">
        <v>1761</v>
      </c>
      <c r="V19" s="58"/>
      <c r="W19" s="59" t="s">
        <v>1762</v>
      </c>
      <c r="X19" s="58">
        <v>0.97</v>
      </c>
      <c r="Y19" s="60" t="s">
        <v>558</v>
      </c>
      <c r="BA19" s="8"/>
      <c r="BB19" s="8"/>
    </row>
    <row r="20" spans="1:54" ht="127.5" customHeight="1" thickBot="1">
      <c r="A20" s="320" t="s">
        <v>416</v>
      </c>
      <c r="B20" s="424" t="s">
        <v>1763</v>
      </c>
      <c r="C20" s="57" t="s">
        <v>1764</v>
      </c>
      <c r="D20" s="57" t="s">
        <v>1765</v>
      </c>
      <c r="E20" s="57" t="s">
        <v>1766</v>
      </c>
      <c r="F20" s="609" t="s">
        <v>26</v>
      </c>
      <c r="G20" s="610"/>
      <c r="H20" s="62" t="s">
        <v>21</v>
      </c>
      <c r="I20" s="606" t="s">
        <v>23</v>
      </c>
      <c r="J20" s="607"/>
      <c r="K20" s="62" t="s">
        <v>22</v>
      </c>
      <c r="L20" s="602" t="s">
        <v>568</v>
      </c>
      <c r="M20" s="608"/>
      <c r="N20" s="603"/>
      <c r="O20" s="57"/>
      <c r="P20" s="57" t="s">
        <v>1767</v>
      </c>
      <c r="Q20" s="57"/>
      <c r="R20" s="57" t="s">
        <v>1768</v>
      </c>
      <c r="S20" s="57" t="s">
        <v>1769</v>
      </c>
      <c r="T20" s="64" t="s">
        <v>1770</v>
      </c>
      <c r="U20" s="65" t="s">
        <v>1771</v>
      </c>
      <c r="V20" s="58"/>
      <c r="W20" s="59" t="s">
        <v>1772</v>
      </c>
      <c r="X20" s="58">
        <v>1.05</v>
      </c>
      <c r="Y20" s="60" t="s">
        <v>558</v>
      </c>
      <c r="BA20" s="8"/>
      <c r="BB20" s="8"/>
    </row>
    <row r="21" spans="1:54" ht="120.75" thickBot="1">
      <c r="A21" s="76" t="s">
        <v>417</v>
      </c>
      <c r="B21" s="66" t="s">
        <v>1773</v>
      </c>
      <c r="C21" s="57" t="s">
        <v>1774</v>
      </c>
      <c r="D21" s="57" t="s">
        <v>1775</v>
      </c>
      <c r="E21" s="57" t="s">
        <v>1776</v>
      </c>
      <c r="F21" s="604" t="s">
        <v>26</v>
      </c>
      <c r="G21" s="605"/>
      <c r="H21" s="62" t="s">
        <v>21</v>
      </c>
      <c r="I21" s="606" t="s">
        <v>23</v>
      </c>
      <c r="J21" s="607"/>
      <c r="K21" s="62" t="s">
        <v>22</v>
      </c>
      <c r="L21" s="602" t="s">
        <v>568</v>
      </c>
      <c r="M21" s="608"/>
      <c r="N21" s="603"/>
      <c r="O21" s="57"/>
      <c r="P21" s="57"/>
      <c r="Q21" s="57"/>
      <c r="R21" s="245" t="s">
        <v>1777</v>
      </c>
      <c r="S21" s="57" t="s">
        <v>1778</v>
      </c>
      <c r="T21" s="64" t="s">
        <v>1779</v>
      </c>
      <c r="U21" s="68" t="s">
        <v>1780</v>
      </c>
      <c r="V21" s="58"/>
      <c r="W21" s="59" t="s">
        <v>1781</v>
      </c>
      <c r="X21" s="58"/>
      <c r="Y21" s="60" t="s">
        <v>558</v>
      </c>
      <c r="BA21" s="8"/>
      <c r="BB21" s="8"/>
    </row>
    <row r="22" spans="1:54" ht="147" customHeight="1" thickBot="1">
      <c r="A22" s="76" t="s">
        <v>419</v>
      </c>
      <c r="B22" s="61" t="s">
        <v>1782</v>
      </c>
      <c r="C22" s="57" t="s">
        <v>1783</v>
      </c>
      <c r="D22" s="57" t="s">
        <v>1784</v>
      </c>
      <c r="E22" s="57" t="s">
        <v>1785</v>
      </c>
      <c r="F22" s="604" t="s">
        <v>26</v>
      </c>
      <c r="G22" s="605"/>
      <c r="H22" s="62" t="s">
        <v>21</v>
      </c>
      <c r="I22" s="606" t="s">
        <v>23</v>
      </c>
      <c r="J22" s="607"/>
      <c r="K22" s="62" t="s">
        <v>22</v>
      </c>
      <c r="L22" s="604" t="s">
        <v>568</v>
      </c>
      <c r="M22" s="613"/>
      <c r="N22" s="605"/>
      <c r="O22" s="57"/>
      <c r="P22" s="57"/>
      <c r="Q22" s="57"/>
      <c r="R22" s="57" t="s">
        <v>1786</v>
      </c>
      <c r="S22" s="57" t="s">
        <v>1787</v>
      </c>
      <c r="T22" s="64" t="s">
        <v>1788</v>
      </c>
      <c r="U22" s="68" t="s">
        <v>1789</v>
      </c>
      <c r="V22" s="58"/>
      <c r="W22" s="59" t="s">
        <v>1790</v>
      </c>
      <c r="X22" s="58">
        <v>0.58299999999999996</v>
      </c>
      <c r="Y22" s="60" t="s">
        <v>571</v>
      </c>
      <c r="BA22" s="8"/>
      <c r="BB22" s="8"/>
    </row>
    <row r="23" spans="1:54" ht="210.75" thickBot="1">
      <c r="A23" s="76" t="s">
        <v>421</v>
      </c>
      <c r="B23" s="61" t="s">
        <v>1791</v>
      </c>
      <c r="C23" s="57" t="s">
        <v>1792</v>
      </c>
      <c r="D23" s="57" t="s">
        <v>1793</v>
      </c>
      <c r="E23" s="57" t="s">
        <v>1794</v>
      </c>
      <c r="F23" s="604" t="s">
        <v>26</v>
      </c>
      <c r="G23" s="605"/>
      <c r="H23" s="62" t="s">
        <v>21</v>
      </c>
      <c r="I23" s="606" t="s">
        <v>23</v>
      </c>
      <c r="J23" s="607"/>
      <c r="K23" s="62" t="s">
        <v>22</v>
      </c>
      <c r="L23" s="604" t="s">
        <v>568</v>
      </c>
      <c r="M23" s="613"/>
      <c r="N23" s="605"/>
      <c r="O23" s="57"/>
      <c r="P23" s="57"/>
      <c r="Q23" s="57"/>
      <c r="R23" s="57"/>
      <c r="S23" s="57" t="s">
        <v>1795</v>
      </c>
      <c r="T23" s="57" t="s">
        <v>1796</v>
      </c>
      <c r="U23" s="57" t="s">
        <v>1797</v>
      </c>
      <c r="V23" s="58"/>
      <c r="W23" s="59" t="s">
        <v>1798</v>
      </c>
      <c r="X23" s="58">
        <v>1</v>
      </c>
      <c r="Y23" s="60" t="s">
        <v>558</v>
      </c>
      <c r="BA23" s="8"/>
      <c r="BB23" s="8"/>
    </row>
    <row r="24" spans="1:54" ht="210.75" customHeight="1" thickBot="1">
      <c r="A24" s="520" t="s">
        <v>1131</v>
      </c>
      <c r="B24" s="61" t="s">
        <v>1799</v>
      </c>
      <c r="C24" s="57" t="s">
        <v>1800</v>
      </c>
      <c r="D24" s="57" t="s">
        <v>1801</v>
      </c>
      <c r="E24" s="57" t="s">
        <v>1802</v>
      </c>
      <c r="F24" s="604" t="s">
        <v>26</v>
      </c>
      <c r="G24" s="605"/>
      <c r="H24" s="62" t="s">
        <v>21</v>
      </c>
      <c r="I24" s="606" t="s">
        <v>23</v>
      </c>
      <c r="J24" s="607"/>
      <c r="K24" s="62" t="s">
        <v>22</v>
      </c>
      <c r="L24" s="604" t="s">
        <v>568</v>
      </c>
      <c r="M24" s="613"/>
      <c r="N24" s="605"/>
      <c r="O24" s="57"/>
      <c r="P24" s="57"/>
      <c r="Q24" s="57"/>
      <c r="R24" s="245" t="s">
        <v>1803</v>
      </c>
      <c r="S24" s="57" t="s">
        <v>1804</v>
      </c>
      <c r="T24" s="64" t="s">
        <v>1805</v>
      </c>
      <c r="U24" s="58" t="s">
        <v>1761</v>
      </c>
      <c r="V24" s="58"/>
      <c r="W24" s="59" t="s">
        <v>1806</v>
      </c>
      <c r="X24" s="58">
        <v>0.69699999999999995</v>
      </c>
      <c r="Y24" s="60" t="s">
        <v>566</v>
      </c>
      <c r="BA24" s="8"/>
      <c r="BB24" s="8"/>
    </row>
    <row r="25" spans="1:54" ht="249.75" customHeight="1" thickBot="1">
      <c r="A25" s="320" t="s">
        <v>424</v>
      </c>
      <c r="B25" s="424" t="s">
        <v>436</v>
      </c>
      <c r="C25" s="57" t="s">
        <v>1807</v>
      </c>
      <c r="D25" s="57" t="s">
        <v>1808</v>
      </c>
      <c r="E25" s="57" t="s">
        <v>1809</v>
      </c>
      <c r="F25" s="604" t="s">
        <v>26</v>
      </c>
      <c r="G25" s="605"/>
      <c r="H25" s="62" t="s">
        <v>21</v>
      </c>
      <c r="I25" s="606" t="s">
        <v>23</v>
      </c>
      <c r="J25" s="607"/>
      <c r="K25" s="62" t="s">
        <v>22</v>
      </c>
      <c r="L25" s="602" t="s">
        <v>90</v>
      </c>
      <c r="M25" s="608"/>
      <c r="N25" s="603"/>
      <c r="O25" s="57"/>
      <c r="P25" s="57" t="s">
        <v>1810</v>
      </c>
      <c r="Q25" s="57"/>
      <c r="R25" s="57" t="s">
        <v>1810</v>
      </c>
      <c r="S25" s="57" t="s">
        <v>1810</v>
      </c>
      <c r="T25" s="57" t="s">
        <v>1811</v>
      </c>
      <c r="U25" s="58" t="s">
        <v>1761</v>
      </c>
      <c r="V25" s="58"/>
      <c r="W25" s="59" t="s">
        <v>1812</v>
      </c>
      <c r="X25" s="58">
        <v>0.97</v>
      </c>
      <c r="Y25" s="60" t="s">
        <v>558</v>
      </c>
      <c r="BA25" s="8"/>
      <c r="BB25" s="8"/>
    </row>
    <row r="26" spans="1:54" ht="120.75" thickBot="1">
      <c r="A26" s="611" t="s">
        <v>426</v>
      </c>
      <c r="B26" s="913" t="s">
        <v>1813</v>
      </c>
      <c r="C26" s="57" t="s">
        <v>1814</v>
      </c>
      <c r="D26" s="57" t="s">
        <v>1815</v>
      </c>
      <c r="E26" s="57" t="s">
        <v>1816</v>
      </c>
      <c r="F26" s="604" t="s">
        <v>26</v>
      </c>
      <c r="G26" s="605"/>
      <c r="H26" s="62" t="s">
        <v>21</v>
      </c>
      <c r="I26" s="606" t="s">
        <v>23</v>
      </c>
      <c r="J26" s="607"/>
      <c r="K26" s="62" t="s">
        <v>22</v>
      </c>
      <c r="L26" s="602" t="s">
        <v>568</v>
      </c>
      <c r="M26" s="608"/>
      <c r="N26" s="603"/>
      <c r="O26" s="57"/>
      <c r="P26" s="57" t="s">
        <v>1817</v>
      </c>
      <c r="Q26" s="57"/>
      <c r="R26" s="57" t="s">
        <v>1818</v>
      </c>
      <c r="S26" s="57" t="s">
        <v>1819</v>
      </c>
      <c r="T26" s="64" t="s">
        <v>1820</v>
      </c>
      <c r="U26" s="64" t="s">
        <v>1821</v>
      </c>
      <c r="V26" s="58"/>
      <c r="W26" s="59" t="s">
        <v>1822</v>
      </c>
      <c r="X26" s="58">
        <v>3.35</v>
      </c>
      <c r="Y26" s="60" t="s">
        <v>558</v>
      </c>
      <c r="BA26" s="8"/>
      <c r="BB26" s="8"/>
    </row>
    <row r="27" spans="1:54" ht="102.75" customHeight="1" thickBot="1">
      <c r="A27" s="612"/>
      <c r="B27" s="915"/>
      <c r="C27" s="57" t="s">
        <v>1823</v>
      </c>
      <c r="D27" s="57" t="s">
        <v>1824</v>
      </c>
      <c r="E27" s="57" t="s">
        <v>1825</v>
      </c>
      <c r="F27" s="604" t="s">
        <v>26</v>
      </c>
      <c r="G27" s="605"/>
      <c r="H27" s="62" t="s">
        <v>21</v>
      </c>
      <c r="I27" s="606" t="s">
        <v>23</v>
      </c>
      <c r="J27" s="607"/>
      <c r="K27" s="62" t="s">
        <v>22</v>
      </c>
      <c r="L27" s="604" t="s">
        <v>568</v>
      </c>
      <c r="M27" s="613"/>
      <c r="N27" s="605"/>
      <c r="O27" s="57"/>
      <c r="P27" s="57" t="s">
        <v>1817</v>
      </c>
      <c r="Q27" s="57"/>
      <c r="R27" s="57" t="s">
        <v>1818</v>
      </c>
      <c r="S27" s="57" t="s">
        <v>1819</v>
      </c>
      <c r="T27" s="64" t="s">
        <v>1820</v>
      </c>
      <c r="U27" s="64" t="s">
        <v>1821</v>
      </c>
      <c r="V27" s="58"/>
      <c r="W27" s="59" t="s">
        <v>1826</v>
      </c>
      <c r="X27" s="58">
        <v>3.35</v>
      </c>
      <c r="Y27" s="60" t="s">
        <v>558</v>
      </c>
      <c r="BA27" s="8"/>
      <c r="BB27" s="8"/>
    </row>
    <row r="28" spans="1:54" ht="119.25" customHeight="1" thickBot="1">
      <c r="A28" s="611" t="s">
        <v>1140</v>
      </c>
      <c r="B28" s="920" t="s">
        <v>1827</v>
      </c>
      <c r="C28" s="57" t="s">
        <v>1828</v>
      </c>
      <c r="D28" s="57" t="s">
        <v>1829</v>
      </c>
      <c r="E28" s="57" t="s">
        <v>1830</v>
      </c>
      <c r="F28" s="604" t="s">
        <v>26</v>
      </c>
      <c r="G28" s="605"/>
      <c r="H28" s="62" t="s">
        <v>21</v>
      </c>
      <c r="I28" s="606" t="s">
        <v>23</v>
      </c>
      <c r="J28" s="607"/>
      <c r="K28" s="62" t="s">
        <v>22</v>
      </c>
      <c r="L28" s="602" t="s">
        <v>568</v>
      </c>
      <c r="M28" s="608"/>
      <c r="N28" s="603"/>
      <c r="O28" s="57"/>
      <c r="P28" s="57" t="s">
        <v>1831</v>
      </c>
      <c r="Q28" s="57"/>
      <c r="R28" s="57" t="s">
        <v>1832</v>
      </c>
      <c r="S28" s="57" t="s">
        <v>1833</v>
      </c>
      <c r="T28" s="64" t="s">
        <v>1834</v>
      </c>
      <c r="U28" s="64" t="s">
        <v>1821</v>
      </c>
      <c r="V28" s="58"/>
      <c r="W28" s="59" t="s">
        <v>1835</v>
      </c>
      <c r="X28" s="58">
        <v>3.13</v>
      </c>
      <c r="Y28" s="60" t="s">
        <v>558</v>
      </c>
      <c r="BA28" s="8"/>
      <c r="BB28" s="8"/>
    </row>
    <row r="29" spans="1:54" ht="215.25" customHeight="1" thickBot="1">
      <c r="A29" s="922"/>
      <c r="B29" s="923"/>
      <c r="C29" s="57" t="s">
        <v>1836</v>
      </c>
      <c r="D29" s="57" t="s">
        <v>1837</v>
      </c>
      <c r="E29" s="57" t="s">
        <v>1838</v>
      </c>
      <c r="F29" s="609" t="s">
        <v>26</v>
      </c>
      <c r="G29" s="610"/>
      <c r="H29" s="62" t="s">
        <v>21</v>
      </c>
      <c r="I29" s="606" t="s">
        <v>23</v>
      </c>
      <c r="J29" s="607"/>
      <c r="K29" s="62" t="s">
        <v>22</v>
      </c>
      <c r="L29" s="609" t="s">
        <v>568</v>
      </c>
      <c r="M29" s="881"/>
      <c r="N29" s="610"/>
      <c r="O29" s="57"/>
      <c r="P29" s="57"/>
      <c r="Q29" s="57"/>
      <c r="R29" s="57"/>
      <c r="S29" s="57" t="s">
        <v>1839</v>
      </c>
      <c r="T29" s="64" t="s">
        <v>1840</v>
      </c>
      <c r="U29" s="68" t="s">
        <v>1841</v>
      </c>
      <c r="V29" s="58"/>
      <c r="W29" s="59" t="s">
        <v>1842</v>
      </c>
      <c r="X29" s="58">
        <v>1.21</v>
      </c>
      <c r="Y29" s="60" t="s">
        <v>558</v>
      </c>
      <c r="BA29" s="8"/>
      <c r="BB29" s="8"/>
    </row>
    <row r="30" spans="1:54" ht="142.5" customHeight="1" thickBot="1">
      <c r="A30" s="922"/>
      <c r="B30" s="923"/>
      <c r="C30" s="57" t="s">
        <v>1843</v>
      </c>
      <c r="D30" s="57" t="s">
        <v>1844</v>
      </c>
      <c r="E30" s="57" t="s">
        <v>1845</v>
      </c>
      <c r="F30" s="609" t="s">
        <v>26</v>
      </c>
      <c r="G30" s="610"/>
      <c r="H30" s="62" t="s">
        <v>21</v>
      </c>
      <c r="I30" s="606" t="s">
        <v>23</v>
      </c>
      <c r="J30" s="607"/>
      <c r="K30" s="62" t="s">
        <v>22</v>
      </c>
      <c r="L30" s="609" t="s">
        <v>568</v>
      </c>
      <c r="M30" s="881"/>
      <c r="N30" s="610"/>
      <c r="O30" s="57"/>
      <c r="P30" s="57"/>
      <c r="Q30" s="57"/>
      <c r="R30" s="57"/>
      <c r="S30" s="57" t="s">
        <v>1846</v>
      </c>
      <c r="T30" s="64" t="s">
        <v>1847</v>
      </c>
      <c r="U30" s="68" t="s">
        <v>1848</v>
      </c>
      <c r="V30" s="58"/>
      <c r="W30" s="59" t="s">
        <v>1849</v>
      </c>
      <c r="X30" s="58">
        <v>0.25</v>
      </c>
      <c r="Y30" s="60" t="s">
        <v>571</v>
      </c>
      <c r="BA30" s="8"/>
      <c r="BB30" s="8"/>
    </row>
    <row r="31" spans="1:54" ht="105.75" thickBot="1">
      <c r="A31" s="612"/>
      <c r="B31" s="921"/>
      <c r="C31" s="57" t="s">
        <v>1850</v>
      </c>
      <c r="D31" s="57" t="s">
        <v>1851</v>
      </c>
      <c r="E31" s="57" t="s">
        <v>1852</v>
      </c>
      <c r="F31" s="609" t="s">
        <v>26</v>
      </c>
      <c r="G31" s="610"/>
      <c r="H31" s="62" t="s">
        <v>21</v>
      </c>
      <c r="I31" s="311" t="s">
        <v>23</v>
      </c>
      <c r="J31" s="312"/>
      <c r="K31" s="62" t="s">
        <v>22</v>
      </c>
      <c r="L31" s="609" t="s">
        <v>568</v>
      </c>
      <c r="M31" s="881"/>
      <c r="N31" s="610"/>
      <c r="O31" s="57"/>
      <c r="P31" s="57"/>
      <c r="Q31" s="57"/>
      <c r="R31" s="57" t="s">
        <v>1853</v>
      </c>
      <c r="S31" s="57" t="s">
        <v>1854</v>
      </c>
      <c r="T31" s="64" t="s">
        <v>1840</v>
      </c>
      <c r="U31" s="68" t="s">
        <v>1841</v>
      </c>
      <c r="V31" s="58"/>
      <c r="W31" s="59" t="s">
        <v>1842</v>
      </c>
      <c r="X31" s="58">
        <v>1.21</v>
      </c>
      <c r="Y31" s="60" t="s">
        <v>558</v>
      </c>
      <c r="BA31" s="8"/>
      <c r="BB31" s="8"/>
    </row>
    <row r="32" spans="1:54" ht="180.75" thickBot="1">
      <c r="A32" s="611" t="s">
        <v>1141</v>
      </c>
      <c r="B32" s="920" t="s">
        <v>1855</v>
      </c>
      <c r="C32" s="57" t="s">
        <v>1856</v>
      </c>
      <c r="D32" s="57" t="s">
        <v>1857</v>
      </c>
      <c r="E32" s="57" t="s">
        <v>1858</v>
      </c>
      <c r="F32" s="609" t="s">
        <v>26</v>
      </c>
      <c r="G32" s="610"/>
      <c r="H32" s="62" t="s">
        <v>21</v>
      </c>
      <c r="I32" s="606" t="s">
        <v>23</v>
      </c>
      <c r="J32" s="607"/>
      <c r="K32" s="62" t="s">
        <v>22</v>
      </c>
      <c r="L32" s="609" t="s">
        <v>568</v>
      </c>
      <c r="M32" s="881"/>
      <c r="N32" s="610"/>
      <c r="O32" s="57"/>
      <c r="P32" s="57" t="s">
        <v>1052</v>
      </c>
      <c r="Q32" s="57"/>
      <c r="R32" s="57" t="s">
        <v>1859</v>
      </c>
      <c r="S32" s="57" t="s">
        <v>1860</v>
      </c>
      <c r="T32" s="64"/>
      <c r="U32" s="68">
        <v>1</v>
      </c>
      <c r="V32" s="58"/>
      <c r="W32" s="59" t="s">
        <v>1861</v>
      </c>
      <c r="X32" s="58">
        <v>1</v>
      </c>
      <c r="Y32" s="60" t="s">
        <v>558</v>
      </c>
      <c r="BA32" s="8"/>
      <c r="BB32" s="8"/>
    </row>
    <row r="33" spans="1:54" ht="120.75" thickBot="1">
      <c r="A33" s="922"/>
      <c r="B33" s="923"/>
      <c r="C33" s="548" t="s">
        <v>1862</v>
      </c>
      <c r="D33" s="57" t="s">
        <v>1863</v>
      </c>
      <c r="E33" s="57" t="s">
        <v>1864</v>
      </c>
      <c r="F33" s="604" t="s">
        <v>26</v>
      </c>
      <c r="G33" s="605"/>
      <c r="H33" s="547" t="s">
        <v>21</v>
      </c>
      <c r="I33" s="937" t="s">
        <v>23</v>
      </c>
      <c r="J33" s="938"/>
      <c r="K33" s="547" t="s">
        <v>22</v>
      </c>
      <c r="L33" s="602" t="s">
        <v>568</v>
      </c>
      <c r="M33" s="608"/>
      <c r="N33" s="603"/>
      <c r="O33" s="57"/>
      <c r="P33" s="57" t="s">
        <v>1052</v>
      </c>
      <c r="Q33" s="57"/>
      <c r="R33" s="57" t="s">
        <v>1865</v>
      </c>
      <c r="S33" s="57" t="s">
        <v>1866</v>
      </c>
      <c r="T33" s="64"/>
      <c r="U33" s="68">
        <v>1</v>
      </c>
      <c r="V33" s="58"/>
      <c r="W33" s="59" t="s">
        <v>2044</v>
      </c>
      <c r="X33" s="58">
        <v>1</v>
      </c>
      <c r="Y33" s="60" t="s">
        <v>558</v>
      </c>
      <c r="BA33" s="8"/>
      <c r="BB33" s="8"/>
    </row>
    <row r="34" spans="1:54" ht="96" customHeight="1" thickBot="1">
      <c r="A34" s="955" t="s">
        <v>430</v>
      </c>
      <c r="B34" s="956" t="s">
        <v>513</v>
      </c>
      <c r="C34" s="949" t="s">
        <v>514</v>
      </c>
      <c r="D34" s="252" t="s">
        <v>515</v>
      </c>
      <c r="E34" s="57" t="s">
        <v>1006</v>
      </c>
      <c r="F34" s="604" t="s">
        <v>26</v>
      </c>
      <c r="G34" s="605"/>
      <c r="H34" s="547" t="s">
        <v>21</v>
      </c>
      <c r="I34" s="937" t="s">
        <v>23</v>
      </c>
      <c r="J34" s="938"/>
      <c r="K34" s="547" t="s">
        <v>22</v>
      </c>
      <c r="L34" s="602" t="s">
        <v>568</v>
      </c>
      <c r="M34" s="608"/>
      <c r="N34" s="603"/>
      <c r="O34" s="57"/>
      <c r="P34" s="57"/>
      <c r="Q34" s="57"/>
      <c r="R34" s="57"/>
      <c r="S34" s="57"/>
      <c r="T34" s="64"/>
      <c r="U34" s="68">
        <v>1</v>
      </c>
      <c r="V34" s="58"/>
      <c r="W34" s="59"/>
      <c r="X34" s="58">
        <v>1</v>
      </c>
      <c r="Y34" s="60" t="s">
        <v>558</v>
      </c>
      <c r="BA34" s="8"/>
      <c r="BB34" s="8"/>
    </row>
    <row r="35" spans="1:54" ht="97.5" customHeight="1" thickBot="1">
      <c r="A35" s="952" t="s">
        <v>431</v>
      </c>
      <c r="B35" s="953" t="s">
        <v>516</v>
      </c>
      <c r="C35" s="954" t="s">
        <v>517</v>
      </c>
      <c r="D35" s="57" t="s">
        <v>518</v>
      </c>
      <c r="E35" s="57" t="s">
        <v>1007</v>
      </c>
      <c r="F35" s="604" t="s">
        <v>26</v>
      </c>
      <c r="G35" s="605"/>
      <c r="H35" s="547" t="s">
        <v>21</v>
      </c>
      <c r="I35" s="937" t="s">
        <v>23</v>
      </c>
      <c r="J35" s="938"/>
      <c r="K35" s="547" t="s">
        <v>22</v>
      </c>
      <c r="L35" s="602" t="s">
        <v>568</v>
      </c>
      <c r="M35" s="608"/>
      <c r="N35" s="603"/>
      <c r="O35" s="57"/>
      <c r="P35" s="57"/>
      <c r="Q35" s="57"/>
      <c r="R35" s="57"/>
      <c r="S35" s="57"/>
      <c r="T35" s="64"/>
      <c r="U35" s="68">
        <v>1</v>
      </c>
      <c r="V35" s="58"/>
      <c r="W35" s="59"/>
      <c r="X35" s="58">
        <v>1</v>
      </c>
      <c r="Y35" s="60" t="s">
        <v>558</v>
      </c>
      <c r="BA35" s="8"/>
      <c r="BB35" s="8"/>
    </row>
    <row r="36" spans="1:54" ht="24" customHeight="1" thickTop="1" thickBot="1">
      <c r="A36" s="708" t="s">
        <v>601</v>
      </c>
      <c r="B36" s="70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BA36" s="8"/>
      <c r="BB36" s="8"/>
    </row>
    <row r="37" spans="1:54" ht="21.75" customHeight="1" thickBot="1">
      <c r="A37" s="588" t="s">
        <v>602</v>
      </c>
      <c r="B37" s="588"/>
      <c r="C37" s="588"/>
      <c r="D37" s="588"/>
      <c r="E37" s="588"/>
      <c r="F37" s="588"/>
      <c r="G37" s="588"/>
      <c r="H37" s="588"/>
      <c r="I37" s="588"/>
      <c r="J37" s="588"/>
      <c r="K37" s="588" t="s">
        <v>603</v>
      </c>
      <c r="L37" s="588"/>
      <c r="M37" s="588"/>
      <c r="N37" s="588"/>
      <c r="O37" s="588"/>
      <c r="P37" s="588"/>
      <c r="Q37" s="588"/>
      <c r="R37" s="588"/>
      <c r="S37" s="588"/>
      <c r="T37" s="588"/>
      <c r="U37" s="588"/>
      <c r="V37" s="588"/>
      <c r="W37" s="588"/>
      <c r="X37" s="588"/>
      <c r="Y37" s="588"/>
      <c r="BA37" s="8"/>
      <c r="BB37" s="8"/>
    </row>
    <row r="38" spans="1:54" ht="34.5" customHeight="1" thickBot="1">
      <c r="A38" s="588" t="s">
        <v>410</v>
      </c>
      <c r="B38" s="588"/>
      <c r="C38" s="588"/>
      <c r="D38" s="588"/>
      <c r="E38" s="588"/>
      <c r="F38" s="588" t="s">
        <v>49</v>
      </c>
      <c r="G38" s="588"/>
      <c r="H38" s="588"/>
      <c r="I38" s="588"/>
      <c r="J38" s="588"/>
      <c r="K38" s="589" t="s">
        <v>604</v>
      </c>
      <c r="L38" s="590" t="s">
        <v>605</v>
      </c>
      <c r="M38" s="591"/>
      <c r="N38" s="591"/>
      <c r="O38" s="591"/>
      <c r="P38" s="591"/>
      <c r="Q38" s="591"/>
      <c r="R38" s="591"/>
      <c r="S38" s="591"/>
      <c r="T38" s="591"/>
      <c r="U38" s="591"/>
      <c r="V38" s="591"/>
      <c r="W38" s="591"/>
      <c r="X38" s="591"/>
      <c r="Y38" s="592"/>
      <c r="BA38" s="8"/>
      <c r="BB38" s="8"/>
    </row>
    <row r="39" spans="1:54" ht="24" customHeight="1" thickBot="1">
      <c r="A39" s="588"/>
      <c r="B39" s="588"/>
      <c r="C39" s="588" t="s">
        <v>0</v>
      </c>
      <c r="D39" s="588" t="s">
        <v>1</v>
      </c>
      <c r="E39" s="588" t="s">
        <v>3</v>
      </c>
      <c r="F39" s="588" t="s">
        <v>0</v>
      </c>
      <c r="G39" s="588" t="s">
        <v>2</v>
      </c>
      <c r="H39" s="588"/>
      <c r="I39" s="589" t="s">
        <v>33</v>
      </c>
      <c r="J39" s="588" t="s">
        <v>3</v>
      </c>
      <c r="K39" s="589"/>
      <c r="L39" s="590" t="s">
        <v>606</v>
      </c>
      <c r="M39" s="591"/>
      <c r="N39" s="591"/>
      <c r="O39" s="591"/>
      <c r="P39" s="591"/>
      <c r="Q39" s="592"/>
      <c r="R39" s="593" t="s">
        <v>49</v>
      </c>
      <c r="S39" s="594"/>
      <c r="T39" s="594"/>
      <c r="U39" s="594"/>
      <c r="V39" s="595"/>
      <c r="W39" s="596" t="s">
        <v>607</v>
      </c>
      <c r="X39" s="597"/>
      <c r="Y39" s="600" t="s">
        <v>608</v>
      </c>
      <c r="BA39" s="8"/>
      <c r="BB39" s="8"/>
    </row>
    <row r="40" spans="1:54" ht="45.75" customHeight="1" thickBot="1">
      <c r="A40" s="588"/>
      <c r="B40" s="588"/>
      <c r="C40" s="588"/>
      <c r="D40" s="588"/>
      <c r="E40" s="588"/>
      <c r="F40" s="588"/>
      <c r="G40" s="588"/>
      <c r="H40" s="588"/>
      <c r="I40" s="589"/>
      <c r="J40" s="588"/>
      <c r="K40" s="589"/>
      <c r="L40" s="590" t="s">
        <v>609</v>
      </c>
      <c r="M40" s="592"/>
      <c r="N40" s="590" t="s">
        <v>1</v>
      </c>
      <c r="O40" s="592"/>
      <c r="P40" s="593" t="s">
        <v>3</v>
      </c>
      <c r="Q40" s="595"/>
      <c r="R40" s="305" t="s">
        <v>609</v>
      </c>
      <c r="S40" s="593" t="s">
        <v>2</v>
      </c>
      <c r="T40" s="595"/>
      <c r="U40" s="81" t="s">
        <v>610</v>
      </c>
      <c r="V40" s="306" t="s">
        <v>3</v>
      </c>
      <c r="W40" s="598"/>
      <c r="X40" s="599"/>
      <c r="Y40" s="601"/>
      <c r="BA40" s="8"/>
      <c r="BB40" s="8"/>
    </row>
    <row r="41" spans="1:54" ht="19.5" customHeight="1" thickBot="1">
      <c r="A41" s="576" t="s">
        <v>611</v>
      </c>
      <c r="B41" s="577"/>
      <c r="C41" s="83">
        <f>4110</f>
        <v>4110</v>
      </c>
      <c r="D41" s="83"/>
      <c r="E41" s="84">
        <f>SUM(C41:D41)</f>
        <v>4110</v>
      </c>
      <c r="F41" s="83"/>
      <c r="G41" s="85" t="s">
        <v>577</v>
      </c>
      <c r="H41" s="83"/>
      <c r="I41" s="83"/>
      <c r="J41" s="84">
        <f>SUM(F41:I41)</f>
        <v>0</v>
      </c>
      <c r="K41" s="84">
        <f>E41+J41</f>
        <v>4110</v>
      </c>
      <c r="L41" s="580"/>
      <c r="M41" s="581"/>
      <c r="N41" s="580"/>
      <c r="O41" s="581"/>
      <c r="P41" s="582">
        <f>SUM(L41:O41)</f>
        <v>0</v>
      </c>
      <c r="Q41" s="583"/>
      <c r="R41" s="86"/>
      <c r="S41" s="85" t="s">
        <v>581</v>
      </c>
      <c r="T41" s="86"/>
      <c r="U41" s="86"/>
      <c r="V41" s="87">
        <f>SUM(R41,T41,U41)</f>
        <v>0</v>
      </c>
      <c r="W41" s="706">
        <f>SUM(P41,V41)</f>
        <v>0</v>
      </c>
      <c r="X41" s="707"/>
      <c r="Y41" s="88">
        <f>IF(W41=0,0,W41/K41)</f>
        <v>0</v>
      </c>
      <c r="BA41" s="8"/>
      <c r="BB41" s="8"/>
    </row>
    <row r="42" spans="1:54" ht="19.5" customHeight="1" thickBot="1">
      <c r="A42" s="576" t="s">
        <v>612</v>
      </c>
      <c r="B42" s="577"/>
      <c r="C42" s="83">
        <f>4110+939</f>
        <v>5049</v>
      </c>
      <c r="D42" s="83"/>
      <c r="E42" s="84">
        <f>SUM(C42:D42)</f>
        <v>5049</v>
      </c>
      <c r="F42" s="83"/>
      <c r="G42" s="85" t="s">
        <v>581</v>
      </c>
      <c r="H42" s="83"/>
      <c r="I42" s="83"/>
      <c r="J42" s="84">
        <f>SUM(F42:I42)</f>
        <v>0</v>
      </c>
      <c r="K42" s="84">
        <f>J42+E42</f>
        <v>5049</v>
      </c>
      <c r="L42" s="580">
        <f>4110+939</f>
        <v>5049</v>
      </c>
      <c r="M42" s="581"/>
      <c r="N42" s="586"/>
      <c r="O42" s="587"/>
      <c r="P42" s="582">
        <f>SUM(L42:O42)</f>
        <v>5049</v>
      </c>
      <c r="Q42" s="583"/>
      <c r="R42" s="86"/>
      <c r="S42" s="85" t="s">
        <v>581</v>
      </c>
      <c r="T42" s="86"/>
      <c r="U42" s="86"/>
      <c r="V42" s="87">
        <f>SUM(R42,T42,U42)</f>
        <v>0</v>
      </c>
      <c r="W42" s="706">
        <f>SUM(P42,V42)</f>
        <v>5049</v>
      </c>
      <c r="X42" s="707"/>
      <c r="Y42" s="88">
        <f>IF(W42=0,0,W42/K42)</f>
        <v>1</v>
      </c>
      <c r="BA42" s="8"/>
      <c r="BB42" s="8"/>
    </row>
    <row r="43" spans="1:54" ht="15.75" thickBot="1">
      <c r="A43" s="561" t="s">
        <v>613</v>
      </c>
      <c r="B43" s="562"/>
      <c r="C43" s="562"/>
      <c r="D43" s="562"/>
      <c r="E43" s="562"/>
      <c r="F43" s="562"/>
      <c r="G43" s="562"/>
      <c r="H43" s="562"/>
      <c r="I43" s="562"/>
      <c r="J43" s="562"/>
      <c r="K43" s="562"/>
      <c r="L43" s="562"/>
      <c r="M43" s="562"/>
      <c r="N43" s="562"/>
      <c r="O43" s="562"/>
      <c r="P43" s="562"/>
      <c r="Q43" s="562"/>
      <c r="R43" s="562"/>
      <c r="S43" s="562"/>
      <c r="T43" s="562"/>
      <c r="U43" s="562"/>
      <c r="V43" s="562"/>
      <c r="W43" s="562"/>
      <c r="X43" s="563"/>
      <c r="Y43" s="564"/>
      <c r="BA43" s="8"/>
      <c r="BB43" s="8"/>
    </row>
    <row r="44" spans="1:54" ht="17.25" thickTop="1" thickBot="1">
      <c r="A44" s="565"/>
      <c r="B44" s="566"/>
      <c r="C44" s="567"/>
      <c r="D44" s="568"/>
      <c r="E44" s="568"/>
      <c r="F44" s="568"/>
      <c r="G44" s="568"/>
      <c r="H44" s="568"/>
      <c r="I44" s="568"/>
      <c r="J44" s="568"/>
      <c r="K44" s="568"/>
      <c r="L44" s="568"/>
      <c r="M44" s="568"/>
      <c r="N44" s="568"/>
      <c r="O44" s="568"/>
      <c r="P44" s="568"/>
      <c r="Q44" s="568"/>
      <c r="R44" s="568"/>
      <c r="S44" s="568"/>
      <c r="T44" s="568"/>
      <c r="U44" s="568"/>
      <c r="V44" s="568"/>
      <c r="W44" s="568"/>
      <c r="X44" s="568"/>
      <c r="Y44" s="569"/>
      <c r="BA44" s="8"/>
      <c r="BB44" s="8"/>
    </row>
    <row r="45" spans="1:54" ht="16.5" thickBot="1">
      <c r="A45" s="570"/>
      <c r="B45" s="571"/>
      <c r="C45" s="572"/>
      <c r="D45" s="573"/>
      <c r="E45" s="573"/>
      <c r="F45" s="573"/>
      <c r="G45" s="573"/>
      <c r="H45" s="573"/>
      <c r="I45" s="573"/>
      <c r="J45" s="573"/>
      <c r="K45" s="573"/>
      <c r="L45" s="573"/>
      <c r="M45" s="573"/>
      <c r="N45" s="573"/>
      <c r="O45" s="573"/>
      <c r="P45" s="573"/>
      <c r="Q45" s="573"/>
      <c r="R45" s="573"/>
      <c r="S45" s="573"/>
      <c r="T45" s="573"/>
      <c r="U45" s="573"/>
      <c r="V45" s="573"/>
      <c r="W45" s="573"/>
      <c r="X45" s="573"/>
      <c r="Y45" s="574"/>
      <c r="BA45" s="8"/>
      <c r="BB45" s="8"/>
    </row>
    <row r="46" spans="1:54" ht="15.75" thickTop="1">
      <c r="BA46" s="8"/>
      <c r="BB46" s="8"/>
    </row>
    <row r="47" spans="1:54">
      <c r="C47" s="89"/>
      <c r="BA47" s="8"/>
      <c r="BB47" s="8"/>
    </row>
    <row r="48" spans="1:54">
      <c r="BA48" s="8"/>
      <c r="BB48" s="8"/>
    </row>
    <row r="49" spans="3:54">
      <c r="C49" s="89"/>
      <c r="BA49" s="8"/>
      <c r="BB49" s="8"/>
    </row>
    <row r="50" spans="3:54">
      <c r="BA50" s="8"/>
      <c r="BB50" s="8"/>
    </row>
    <row r="51" spans="3:54">
      <c r="BA51" s="8"/>
      <c r="BB51" s="8"/>
    </row>
    <row r="52" spans="3:54">
      <c r="BA52" s="8"/>
      <c r="BB52" s="8"/>
    </row>
    <row r="53" spans="3:54">
      <c r="BA53" s="8"/>
      <c r="BB53" s="8"/>
    </row>
    <row r="54" spans="3:54">
      <c r="BA54" s="8"/>
      <c r="BB54" s="8"/>
    </row>
    <row r="55" spans="3:54">
      <c r="BA55" s="8"/>
      <c r="BB55" s="8"/>
    </row>
    <row r="56" spans="3:54">
      <c r="BA56" s="8"/>
      <c r="BB56" s="8"/>
    </row>
    <row r="57" spans="3:54">
      <c r="BA57" s="8"/>
      <c r="BB57" s="8"/>
    </row>
    <row r="58" spans="3:54">
      <c r="BA58" s="8"/>
      <c r="BB58" s="8"/>
    </row>
    <row r="59" spans="3:54">
      <c r="BA59" s="8"/>
      <c r="BB59" s="8"/>
    </row>
    <row r="60" spans="3:54">
      <c r="BA60" s="8"/>
      <c r="BB60" s="8"/>
    </row>
    <row r="61" spans="3:54">
      <c r="BA61" s="8"/>
      <c r="BB61" s="8"/>
    </row>
    <row r="62" spans="3:54">
      <c r="BA62" s="8"/>
      <c r="BB62" s="8"/>
    </row>
    <row r="63" spans="3:54">
      <c r="BA63" s="8"/>
      <c r="BB63" s="8"/>
    </row>
    <row r="64" spans="3:54">
      <c r="BA64" s="8"/>
      <c r="BB64" s="8"/>
    </row>
    <row r="65" spans="53:54">
      <c r="BA65" s="8"/>
      <c r="BB65" s="8"/>
    </row>
    <row r="66" spans="53:54">
      <c r="BA66" s="8"/>
      <c r="BB66" s="8"/>
    </row>
    <row r="67" spans="53:54">
      <c r="BA67" s="8"/>
      <c r="BB67" s="8"/>
    </row>
    <row r="68" spans="53:54">
      <c r="BA68" s="8"/>
      <c r="BB68" s="8"/>
    </row>
    <row r="69" spans="53:54">
      <c r="BA69" s="8"/>
      <c r="BB69" s="8"/>
    </row>
    <row r="70" spans="53:54">
      <c r="BA70" s="8"/>
      <c r="BB70" s="8"/>
    </row>
    <row r="71" spans="53:54">
      <c r="BA71" s="8"/>
      <c r="BB71" s="8"/>
    </row>
    <row r="72" spans="53:54">
      <c r="BA72" s="8"/>
      <c r="BB72" s="8"/>
    </row>
    <row r="73" spans="53:54">
      <c r="BA73" s="8"/>
      <c r="BB73" s="8"/>
    </row>
    <row r="74" spans="53:54">
      <c r="BA74" s="8"/>
      <c r="BB74" s="8"/>
    </row>
    <row r="75" spans="53:54">
      <c r="BA75" s="8"/>
      <c r="BB75" s="8"/>
    </row>
    <row r="76" spans="53:54">
      <c r="BA76" s="8"/>
      <c r="BB76" s="8"/>
    </row>
    <row r="77" spans="53:54">
      <c r="BA77" s="8"/>
      <c r="BB77" s="8"/>
    </row>
    <row r="78" spans="53:54">
      <c r="BA78" s="8"/>
      <c r="BB78" s="8"/>
    </row>
    <row r="79" spans="53:54">
      <c r="BA79" s="8"/>
      <c r="BB79" s="8"/>
    </row>
    <row r="80" spans="53:54">
      <c r="BA80" s="8"/>
      <c r="BB80" s="8"/>
    </row>
    <row r="81" spans="53:54">
      <c r="BA81" s="8"/>
      <c r="BB81" s="8"/>
    </row>
    <row r="82" spans="53:54">
      <c r="BA82" s="8"/>
      <c r="BB82" s="8"/>
    </row>
    <row r="83" spans="53:54">
      <c r="BA83" s="8"/>
      <c r="BB83" s="8"/>
    </row>
    <row r="84" spans="53:54">
      <c r="BA84" s="8"/>
      <c r="BB84" s="8"/>
    </row>
    <row r="85" spans="53:54">
      <c r="BA85" s="8"/>
      <c r="BB85" s="8"/>
    </row>
    <row r="86" spans="53:54">
      <c r="BA86" s="8"/>
      <c r="BB86" s="8"/>
    </row>
    <row r="87" spans="53:54">
      <c r="BA87" s="8"/>
      <c r="BB87" s="8"/>
    </row>
    <row r="88" spans="53:54">
      <c r="BA88" s="8"/>
      <c r="BB88" s="8"/>
    </row>
    <row r="89" spans="53:54">
      <c r="BA89" s="8"/>
      <c r="BB89" s="8"/>
    </row>
    <row r="90" spans="53:54">
      <c r="BA90" s="8"/>
      <c r="BB90" s="8"/>
    </row>
    <row r="91" spans="53:54">
      <c r="BA91" s="8"/>
      <c r="BB91" s="8"/>
    </row>
    <row r="92" spans="53:54">
      <c r="BA92" s="8"/>
      <c r="BB92" s="8"/>
    </row>
    <row r="93" spans="53:54">
      <c r="BA93" s="8"/>
      <c r="BB93" s="8"/>
    </row>
    <row r="94" spans="53:54">
      <c r="BA94" s="8"/>
      <c r="BB94" s="8"/>
    </row>
    <row r="95" spans="53:54">
      <c r="BA95" s="8"/>
      <c r="BB95" s="8"/>
    </row>
    <row r="96" spans="53:54">
      <c r="BA96" s="8"/>
      <c r="BB96" s="8"/>
    </row>
    <row r="97" spans="53:54">
      <c r="BA97" s="8"/>
      <c r="BB97" s="8"/>
    </row>
    <row r="98" spans="53:54">
      <c r="BA98" s="8"/>
      <c r="BB98" s="8"/>
    </row>
    <row r="99" spans="53:54">
      <c r="BA99" s="8"/>
      <c r="BB99" s="8"/>
    </row>
    <row r="100" spans="53:54">
      <c r="BA100" s="8"/>
      <c r="BB100" s="8"/>
    </row>
    <row r="101" spans="53:54">
      <c r="BA101" s="8"/>
      <c r="BB101" s="8"/>
    </row>
    <row r="102" spans="53:54">
      <c r="BA102" s="8"/>
      <c r="BB102" s="8"/>
    </row>
    <row r="103" spans="53:54">
      <c r="BA103" s="8"/>
      <c r="BB103" s="8"/>
    </row>
    <row r="104" spans="53:54">
      <c r="BA104" s="8"/>
      <c r="BB104" s="8"/>
    </row>
    <row r="105" spans="53:54">
      <c r="BA105" s="8"/>
      <c r="BB105" s="8"/>
    </row>
    <row r="106" spans="53:54">
      <c r="BA106" s="8"/>
      <c r="BB106" s="8"/>
    </row>
    <row r="107" spans="53:54">
      <c r="BA107" s="8"/>
      <c r="BB107" s="8"/>
    </row>
    <row r="108" spans="53:54">
      <c r="BA108" s="8"/>
      <c r="BB108" s="8"/>
    </row>
    <row r="109" spans="53:54">
      <c r="BA109" s="8"/>
      <c r="BB109" s="8"/>
    </row>
    <row r="110" spans="53:54">
      <c r="BA110" s="8"/>
      <c r="BB110" s="8"/>
    </row>
    <row r="111" spans="53:54">
      <c r="BA111" s="8"/>
      <c r="BB111" s="8"/>
    </row>
    <row r="112" spans="53:54">
      <c r="BA112" s="8"/>
      <c r="BB112" s="8"/>
    </row>
    <row r="113" spans="53:54">
      <c r="BA113" s="8"/>
      <c r="BB113" s="8"/>
    </row>
    <row r="114" spans="53:54">
      <c r="BA114" s="8"/>
      <c r="BB114" s="8"/>
    </row>
    <row r="115" spans="53:54">
      <c r="BA115" s="8"/>
      <c r="BB115" s="8"/>
    </row>
    <row r="116" spans="53:54">
      <c r="BA116" s="8"/>
      <c r="BB116" s="8"/>
    </row>
    <row r="117" spans="53:54">
      <c r="BA117" s="8"/>
      <c r="BB117" s="8"/>
    </row>
    <row r="118" spans="53:54">
      <c r="BA118" s="8"/>
      <c r="BB118" s="8"/>
    </row>
    <row r="119" spans="53:54">
      <c r="BA119" s="8"/>
      <c r="BB119" s="8"/>
    </row>
    <row r="120" spans="53:54">
      <c r="BA120" s="8"/>
      <c r="BB120" s="8"/>
    </row>
    <row r="121" spans="53:54">
      <c r="BA121" s="8"/>
      <c r="BB121" s="8"/>
    </row>
    <row r="122" spans="53:54">
      <c r="BA122" s="8"/>
      <c r="BB122" s="8"/>
    </row>
    <row r="123" spans="53:54">
      <c r="BA123" s="8"/>
      <c r="BB123" s="8"/>
    </row>
    <row r="124" spans="53:54">
      <c r="BA124" s="8"/>
      <c r="BB124" s="8"/>
    </row>
    <row r="125" spans="53:54">
      <c r="BA125" s="8"/>
      <c r="BB125" s="8"/>
    </row>
    <row r="126" spans="53:54">
      <c r="BA126" s="8"/>
      <c r="BB126" s="8"/>
    </row>
    <row r="127" spans="53:54">
      <c r="BA127" s="8"/>
      <c r="BB127" s="8"/>
    </row>
    <row r="128" spans="53:54">
      <c r="BA128" s="8"/>
      <c r="BB128" s="8"/>
    </row>
    <row r="129" spans="53:54">
      <c r="BA129" s="8"/>
      <c r="BB129" s="8"/>
    </row>
    <row r="130" spans="53:54">
      <c r="BA130" s="8"/>
      <c r="BB130" s="8"/>
    </row>
    <row r="131" spans="53:54">
      <c r="BA131" s="8"/>
      <c r="BB131" s="8"/>
    </row>
    <row r="132" spans="53:54">
      <c r="BA132" s="8"/>
      <c r="BB132" s="8"/>
    </row>
    <row r="133" spans="53:54">
      <c r="BA133" s="8"/>
      <c r="BB133" s="8"/>
    </row>
    <row r="134" spans="53:54">
      <c r="BA134" s="8"/>
      <c r="BB134" s="8"/>
    </row>
    <row r="135" spans="53:54">
      <c r="BA135" s="8"/>
      <c r="BB135" s="8"/>
    </row>
    <row r="1004" spans="53:69" ht="15.75" thickBot="1">
      <c r="BA1004" s="90" t="s">
        <v>614</v>
      </c>
      <c r="BB1004" s="13" t="s">
        <v>615</v>
      </c>
      <c r="BC1004" s="575" t="s">
        <v>616</v>
      </c>
      <c r="BD1004" s="575"/>
      <c r="BE1004" s="575"/>
      <c r="BF1004" s="575"/>
      <c r="BG1004" s="91" t="s">
        <v>617</v>
      </c>
      <c r="BH1004" s="91" t="s">
        <v>618</v>
      </c>
      <c r="BI1004" s="263" t="s">
        <v>619</v>
      </c>
      <c r="BJ1004" s="7" t="s">
        <v>620</v>
      </c>
      <c r="BK1004" s="92" t="s">
        <v>621</v>
      </c>
      <c r="BL1004" s="92" t="s">
        <v>34</v>
      </c>
      <c r="BM1004" s="92" t="s">
        <v>35</v>
      </c>
      <c r="BN1004" s="93" t="s">
        <v>622</v>
      </c>
      <c r="BO1004" s="94" t="s">
        <v>623</v>
      </c>
      <c r="BP1004" s="14" t="s">
        <v>44</v>
      </c>
      <c r="BQ1004" s="14"/>
    </row>
    <row r="1005" spans="53:69" ht="15.75">
      <c r="BA1005" s="90" t="str">
        <f t="shared" ref="BA1005:BA1068" si="0">MID(BB1005,1,4)</f>
        <v>E011</v>
      </c>
      <c r="BB1005" s="95" t="s">
        <v>45</v>
      </c>
      <c r="BC1005" s="96" t="s">
        <v>624</v>
      </c>
      <c r="BD1005" s="97" t="s">
        <v>625</v>
      </c>
      <c r="BE1005" s="98" t="s">
        <v>626</v>
      </c>
      <c r="BF1005" s="99" t="s">
        <v>4</v>
      </c>
      <c r="BG1005" s="7" t="s">
        <v>37</v>
      </c>
      <c r="BH1005" s="9" t="s">
        <v>38</v>
      </c>
      <c r="BI1005" s="7" t="s">
        <v>36</v>
      </c>
      <c r="BJ1005" s="100" t="s">
        <v>627</v>
      </c>
      <c r="BK1005" s="7" t="s">
        <v>10</v>
      </c>
      <c r="BN1005" s="295" t="s">
        <v>628</v>
      </c>
      <c r="BO1005" s="101" t="s">
        <v>629</v>
      </c>
      <c r="BP1005" s="4" t="s">
        <v>56</v>
      </c>
      <c r="BQ1005" s="102"/>
    </row>
    <row r="1006" spans="53:69" ht="15.75">
      <c r="BA1006" s="90" t="str">
        <f t="shared" si="0"/>
        <v>E012</v>
      </c>
      <c r="BB1006" s="103" t="s">
        <v>58</v>
      </c>
      <c r="BC1006" s="556" t="s">
        <v>630</v>
      </c>
      <c r="BD1006" s="557" t="s">
        <v>631</v>
      </c>
      <c r="BE1006" s="104" t="s">
        <v>632</v>
      </c>
      <c r="BF1006" s="295"/>
      <c r="BG1006" s="7" t="s">
        <v>50</v>
      </c>
      <c r="BH1006" s="9" t="s">
        <v>51</v>
      </c>
      <c r="BI1006" s="7" t="s">
        <v>43</v>
      </c>
      <c r="BJ1006" s="100" t="s">
        <v>563</v>
      </c>
      <c r="BK1006" s="7" t="s">
        <v>46</v>
      </c>
      <c r="BL1006" s="11" t="s">
        <v>47</v>
      </c>
      <c r="BM1006" s="7" t="s">
        <v>48</v>
      </c>
      <c r="BN1006" s="295" t="s">
        <v>633</v>
      </c>
      <c r="BO1006" s="105" t="s">
        <v>634</v>
      </c>
      <c r="BP1006" s="4" t="s">
        <v>67</v>
      </c>
      <c r="BQ1006" s="102"/>
    </row>
    <row r="1007" spans="53:69" ht="15.75">
      <c r="BA1007" s="90" t="str">
        <f t="shared" si="0"/>
        <v>E013</v>
      </c>
      <c r="BB1007" s="103" t="s">
        <v>69</v>
      </c>
      <c r="BC1007" s="556"/>
      <c r="BD1007" s="557"/>
      <c r="BE1007" s="104" t="s">
        <v>635</v>
      </c>
      <c r="BF1007" s="295"/>
      <c r="BG1007" s="7" t="s">
        <v>62</v>
      </c>
      <c r="BH1007" s="9" t="s">
        <v>63</v>
      </c>
      <c r="BI1007" s="7" t="s">
        <v>55</v>
      </c>
      <c r="BJ1007" s="100" t="s">
        <v>636</v>
      </c>
      <c r="BK1007" s="7" t="s">
        <v>59</v>
      </c>
      <c r="BL1007" s="7" t="s">
        <v>60</v>
      </c>
      <c r="BM1007" s="7" t="s">
        <v>61</v>
      </c>
      <c r="BN1007" s="295" t="s">
        <v>637</v>
      </c>
      <c r="BO1007" s="106" t="s">
        <v>638</v>
      </c>
      <c r="BP1007" s="4" t="s">
        <v>76</v>
      </c>
      <c r="BQ1007" s="107"/>
    </row>
    <row r="1008" spans="53:69" ht="30">
      <c r="BA1008" s="90" t="str">
        <f t="shared" si="0"/>
        <v>E015</v>
      </c>
      <c r="BB1008" s="108" t="s">
        <v>86</v>
      </c>
      <c r="BC1008" s="556" t="s">
        <v>639</v>
      </c>
      <c r="BD1008" s="557" t="s">
        <v>640</v>
      </c>
      <c r="BE1008" s="109" t="s">
        <v>641</v>
      </c>
      <c r="BF1008" s="558"/>
      <c r="BG1008" s="7" t="s">
        <v>72</v>
      </c>
      <c r="BH1008" s="9" t="s">
        <v>73</v>
      </c>
      <c r="BI1008" s="7" t="s">
        <v>66</v>
      </c>
      <c r="BJ1008" s="100" t="s">
        <v>68</v>
      </c>
      <c r="BK1008" s="7" t="s">
        <v>70</v>
      </c>
      <c r="BL1008" s="7" t="s">
        <v>12</v>
      </c>
      <c r="BM1008" s="7" t="s">
        <v>71</v>
      </c>
      <c r="BN1008" s="295" t="s">
        <v>642</v>
      </c>
      <c r="BO1008" s="101" t="s">
        <v>274</v>
      </c>
      <c r="BP1008" s="4" t="s">
        <v>1532</v>
      </c>
      <c r="BQ1008" s="107"/>
    </row>
    <row r="1009" spans="53:69" ht="30">
      <c r="BA1009" s="90" t="str">
        <f t="shared" si="0"/>
        <v>E021</v>
      </c>
      <c r="BB1009" s="103" t="s">
        <v>94</v>
      </c>
      <c r="BC1009" s="556"/>
      <c r="BD1009" s="557"/>
      <c r="BE1009" s="110" t="s">
        <v>644</v>
      </c>
      <c r="BF1009" s="558"/>
      <c r="BG1009" s="7" t="s">
        <v>15</v>
      </c>
      <c r="BH1009" s="9" t="s">
        <v>81</v>
      </c>
      <c r="BI1009" s="7" t="s">
        <v>75</v>
      </c>
      <c r="BJ1009" s="100" t="s">
        <v>77</v>
      </c>
      <c r="BL1009" s="7" t="s">
        <v>79</v>
      </c>
      <c r="BM1009" s="7" t="s">
        <v>80</v>
      </c>
      <c r="BN1009" s="295" t="s">
        <v>645</v>
      </c>
      <c r="BO1009" s="105" t="s">
        <v>646</v>
      </c>
      <c r="BP1009" s="4" t="s">
        <v>92</v>
      </c>
      <c r="BQ1009" s="111"/>
    </row>
    <row r="1010" spans="53:69" ht="30">
      <c r="BA1010" s="90" t="str">
        <f t="shared" si="0"/>
        <v>E031</v>
      </c>
      <c r="BB1010" s="1" t="s">
        <v>101</v>
      </c>
      <c r="BC1010" s="556"/>
      <c r="BD1010" s="557"/>
      <c r="BE1010" s="110" t="s">
        <v>647</v>
      </c>
      <c r="BF1010" s="558"/>
      <c r="BG1010" s="8"/>
      <c r="BH1010" s="9" t="s">
        <v>89</v>
      </c>
      <c r="BI1010" s="7" t="s">
        <v>84</v>
      </c>
      <c r="BJ1010" s="100" t="s">
        <v>85</v>
      </c>
      <c r="BL1010" s="7" t="s">
        <v>87</v>
      </c>
      <c r="BM1010" s="7" t="s">
        <v>88</v>
      </c>
      <c r="BN1010" s="295" t="s">
        <v>648</v>
      </c>
      <c r="BO1010" s="106" t="s">
        <v>5</v>
      </c>
      <c r="BP1010" s="4" t="s">
        <v>234</v>
      </c>
      <c r="BQ1010" s="111"/>
    </row>
    <row r="1011" spans="53:69" ht="15.75">
      <c r="BA1011" s="90" t="str">
        <f t="shared" si="0"/>
        <v>S034</v>
      </c>
      <c r="BB1011" s="1" t="s">
        <v>649</v>
      </c>
      <c r="BC1011" s="556"/>
      <c r="BD1011" s="557"/>
      <c r="BE1011" s="112" t="s">
        <v>650</v>
      </c>
      <c r="BF1011" s="558"/>
      <c r="BG1011" s="8"/>
      <c r="BH1011" s="9" t="s">
        <v>97</v>
      </c>
      <c r="BI1011" s="7" t="s">
        <v>91</v>
      </c>
      <c r="BJ1011" s="100" t="s">
        <v>93</v>
      </c>
      <c r="BL1011" s="7" t="s">
        <v>95</v>
      </c>
      <c r="BM1011" s="7" t="s">
        <v>96</v>
      </c>
      <c r="BN1011" s="295" t="s">
        <v>651</v>
      </c>
      <c r="BO1011" s="101"/>
      <c r="BP1011" s="4" t="s">
        <v>240</v>
      </c>
      <c r="BQ1011" s="111"/>
    </row>
    <row r="1012" spans="53:69">
      <c r="BA1012" s="90" t="str">
        <f t="shared" si="0"/>
        <v>E035</v>
      </c>
      <c r="BB1012" s="113" t="s">
        <v>652</v>
      </c>
      <c r="BC1012" s="559" t="s">
        <v>653</v>
      </c>
      <c r="BD1012" s="560" t="s">
        <v>654</v>
      </c>
      <c r="BE1012" s="114" t="s">
        <v>655</v>
      </c>
      <c r="BF1012" s="295"/>
      <c r="BG1012" s="8"/>
      <c r="BH1012" s="7" t="s">
        <v>104</v>
      </c>
      <c r="BI1012" s="7" t="s">
        <v>99</v>
      </c>
      <c r="BJ1012" s="100" t="s">
        <v>100</v>
      </c>
      <c r="BL1012" s="7" t="s">
        <v>102</v>
      </c>
      <c r="BM1012" s="7" t="s">
        <v>103</v>
      </c>
      <c r="BN1012" s="295" t="s">
        <v>656</v>
      </c>
      <c r="BO1012" s="106"/>
      <c r="BP1012" s="4" t="s">
        <v>109</v>
      </c>
      <c r="BQ1012" s="111"/>
    </row>
    <row r="1013" spans="53:69">
      <c r="BA1013" s="90" t="str">
        <f t="shared" si="0"/>
        <v>E036</v>
      </c>
      <c r="BB1013" s="115" t="s">
        <v>657</v>
      </c>
      <c r="BC1013" s="559"/>
      <c r="BD1013" s="560"/>
      <c r="BE1013" s="114" t="s">
        <v>658</v>
      </c>
      <c r="BF1013" s="295"/>
      <c r="BG1013" s="8"/>
      <c r="BH1013" s="7" t="s">
        <v>107</v>
      </c>
      <c r="BI1013" s="7" t="s">
        <v>105</v>
      </c>
      <c r="BJ1013" s="100" t="s">
        <v>659</v>
      </c>
      <c r="BL1013" s="7" t="s">
        <v>106</v>
      </c>
      <c r="BM1013" s="7" t="s">
        <v>14</v>
      </c>
      <c r="BN1013" s="295" t="s">
        <v>660</v>
      </c>
      <c r="BO1013" s="105"/>
      <c r="BP1013" s="4" t="s">
        <v>301</v>
      </c>
      <c r="BQ1013" s="111"/>
    </row>
    <row r="1014" spans="53:69" ht="15.75">
      <c r="BA1014" s="90" t="str">
        <f t="shared" si="0"/>
        <v>F037</v>
      </c>
      <c r="BB1014" s="115" t="s">
        <v>661</v>
      </c>
      <c r="BC1014" s="559"/>
      <c r="BD1014" s="560"/>
      <c r="BE1014" s="116" t="s">
        <v>662</v>
      </c>
      <c r="BF1014" s="295"/>
      <c r="BG1014" s="8"/>
      <c r="BH1014" s="7" t="s">
        <v>113</v>
      </c>
      <c r="BI1014" s="7" t="s">
        <v>108</v>
      </c>
      <c r="BJ1014" s="100" t="s">
        <v>110</v>
      </c>
      <c r="BL1014" s="7" t="s">
        <v>111</v>
      </c>
      <c r="BM1014" s="7" t="s">
        <v>112</v>
      </c>
      <c r="BN1014" s="295" t="s">
        <v>663</v>
      </c>
      <c r="BO1014" s="106"/>
      <c r="BP1014" s="4" t="s">
        <v>309</v>
      </c>
      <c r="BQ1014" s="111"/>
    </row>
    <row r="1015" spans="53:69" ht="15.75">
      <c r="BA1015" s="90" t="str">
        <f t="shared" si="0"/>
        <v>PA17</v>
      </c>
      <c r="BB1015" s="117" t="s">
        <v>275</v>
      </c>
      <c r="BC1015" s="559"/>
      <c r="BD1015" s="560"/>
      <c r="BE1015" s="112" t="s">
        <v>664</v>
      </c>
      <c r="BF1015" s="295"/>
      <c r="BG1015" s="8"/>
      <c r="BH1015" s="7" t="s">
        <v>118</v>
      </c>
      <c r="BI1015" s="7" t="s">
        <v>114</v>
      </c>
      <c r="BJ1015" s="100" t="s">
        <v>665</v>
      </c>
      <c r="BL1015" s="7" t="s">
        <v>116</v>
      </c>
      <c r="BM1015" s="7" t="s">
        <v>117</v>
      </c>
      <c r="BN1015" s="295" t="s">
        <v>666</v>
      </c>
      <c r="BO1015" s="106"/>
      <c r="BP1015" s="4" t="s">
        <v>8</v>
      </c>
      <c r="BQ1015" s="111"/>
    </row>
    <row r="1016" spans="53:69" ht="15.75">
      <c r="BA1016" s="90" t="str">
        <f t="shared" si="0"/>
        <v>P123</v>
      </c>
      <c r="BB1016" s="1" t="s">
        <v>289</v>
      </c>
      <c r="BC1016" s="559"/>
      <c r="BD1016" s="560"/>
      <c r="BE1016" s="112" t="s">
        <v>667</v>
      </c>
      <c r="BF1016" s="295"/>
      <c r="BG1016" s="8"/>
      <c r="BH1016" s="7" t="s">
        <v>123</v>
      </c>
      <c r="BI1016" s="7" t="s">
        <v>119</v>
      </c>
      <c r="BJ1016" s="100" t="s">
        <v>125</v>
      </c>
      <c r="BL1016" s="7" t="s">
        <v>121</v>
      </c>
      <c r="BM1016" s="7" t="s">
        <v>122</v>
      </c>
      <c r="BN1016" s="295" t="s">
        <v>668</v>
      </c>
      <c r="BO1016" s="106"/>
      <c r="BP1016" s="4" t="s">
        <v>130</v>
      </c>
      <c r="BQ1016" s="118"/>
    </row>
    <row r="1017" spans="53:69" ht="15.75">
      <c r="BA1017" s="90" t="str">
        <f t="shared" si="0"/>
        <v>E043</v>
      </c>
      <c r="BB1017" s="119" t="s">
        <v>669</v>
      </c>
      <c r="BC1017" s="559"/>
      <c r="BD1017" s="560"/>
      <c r="BE1017" s="112" t="s">
        <v>670</v>
      </c>
      <c r="BF1017" s="295"/>
      <c r="BG1017" s="8"/>
      <c r="BH1017" s="7" t="s">
        <v>128</v>
      </c>
      <c r="BI1017" s="7" t="s">
        <v>124</v>
      </c>
      <c r="BJ1017" s="100" t="s">
        <v>120</v>
      </c>
      <c r="BL1017" s="7" t="s">
        <v>126</v>
      </c>
      <c r="BM1017" s="7" t="s">
        <v>127</v>
      </c>
      <c r="BN1017" s="295" t="s">
        <v>671</v>
      </c>
      <c r="BO1017" s="120"/>
      <c r="BP1017" s="111"/>
      <c r="BQ1017" s="118"/>
    </row>
    <row r="1018" spans="53:69" ht="31.5">
      <c r="BA1018" s="90" t="str">
        <f t="shared" si="0"/>
        <v>E044</v>
      </c>
      <c r="BB1018" s="119" t="s">
        <v>672</v>
      </c>
      <c r="BC1018" s="559"/>
      <c r="BD1018" s="560"/>
      <c r="BE1018" s="112" t="s">
        <v>673</v>
      </c>
      <c r="BF1018" s="295"/>
      <c r="BG1018" s="8"/>
      <c r="BH1018" s="7" t="s">
        <v>135</v>
      </c>
      <c r="BI1018" s="7" t="s">
        <v>129</v>
      </c>
      <c r="BJ1018" s="100" t="s">
        <v>131</v>
      </c>
      <c r="BL1018" s="7" t="s">
        <v>133</v>
      </c>
      <c r="BM1018" s="7" t="s">
        <v>134</v>
      </c>
      <c r="BN1018" s="295" t="s">
        <v>674</v>
      </c>
      <c r="BO1018" s="101"/>
      <c r="BP1018" s="121"/>
      <c r="BQ1018" s="122"/>
    </row>
    <row r="1019" spans="53:69" ht="15.75">
      <c r="BA1019" s="90" t="str">
        <f t="shared" si="0"/>
        <v>E045</v>
      </c>
      <c r="BB1019" s="119" t="s">
        <v>675</v>
      </c>
      <c r="BC1019" s="559"/>
      <c r="BD1019" s="560"/>
      <c r="BE1019" s="112" t="s">
        <v>676</v>
      </c>
      <c r="BF1019" s="295"/>
      <c r="BG1019" s="8"/>
      <c r="BH1019" s="7" t="s">
        <v>139</v>
      </c>
      <c r="BI1019" s="7" t="s">
        <v>136</v>
      </c>
      <c r="BJ1019" s="100" t="s">
        <v>141</v>
      </c>
      <c r="BL1019" s="7" t="s">
        <v>137</v>
      </c>
      <c r="BM1019" s="7" t="s">
        <v>138</v>
      </c>
      <c r="BN1019" s="295" t="s">
        <v>677</v>
      </c>
      <c r="BO1019" s="106"/>
      <c r="BP1019" s="123"/>
      <c r="BQ1019" s="122"/>
    </row>
    <row r="1020" spans="53:69" ht="31.5">
      <c r="BA1020" s="90" t="str">
        <f t="shared" si="0"/>
        <v>PA07</v>
      </c>
      <c r="BB1020" s="1" t="s">
        <v>302</v>
      </c>
      <c r="BC1020" s="559"/>
      <c r="BD1020" s="560"/>
      <c r="BE1020" s="112" t="s">
        <v>678</v>
      </c>
      <c r="BF1020" s="295"/>
      <c r="BG1020" s="8"/>
      <c r="BH1020" s="7" t="s">
        <v>144</v>
      </c>
      <c r="BI1020" s="7" t="s">
        <v>140</v>
      </c>
      <c r="BJ1020" s="100" t="s">
        <v>409</v>
      </c>
      <c r="BL1020" s="7" t="s">
        <v>142</v>
      </c>
      <c r="BM1020" s="7" t="s">
        <v>143</v>
      </c>
      <c r="BN1020" s="295" t="s">
        <v>679</v>
      </c>
      <c r="BO1020" s="101"/>
      <c r="BP1020" s="124"/>
      <c r="BQ1020" s="122"/>
    </row>
    <row r="1021" spans="53:69" ht="15.75">
      <c r="BA1021" s="90" t="str">
        <f t="shared" si="0"/>
        <v>E061</v>
      </c>
      <c r="BB1021" s="125" t="s">
        <v>158</v>
      </c>
      <c r="BC1021" s="126" t="s">
        <v>680</v>
      </c>
      <c r="BD1021" s="127" t="s">
        <v>627</v>
      </c>
      <c r="BE1021" s="128" t="s">
        <v>681</v>
      </c>
      <c r="BF1021" s="115" t="s">
        <v>682</v>
      </c>
      <c r="BG1021" s="129"/>
      <c r="BH1021" s="10" t="s">
        <v>150</v>
      </c>
      <c r="BI1021" s="7" t="s">
        <v>145</v>
      </c>
      <c r="BJ1021" s="100" t="s">
        <v>146</v>
      </c>
      <c r="BL1021" s="7" t="s">
        <v>148</v>
      </c>
      <c r="BM1021" s="7" t="s">
        <v>149</v>
      </c>
      <c r="BN1021" s="295" t="s">
        <v>683</v>
      </c>
      <c r="BO1021" s="106"/>
      <c r="BP1021" s="102"/>
      <c r="BQ1021" s="121"/>
    </row>
    <row r="1022" spans="53:69" ht="15.75">
      <c r="BA1022" s="90" t="str">
        <f t="shared" si="0"/>
        <v>E062</v>
      </c>
      <c r="BB1022" s="125" t="s">
        <v>164</v>
      </c>
      <c r="BC1022" s="126" t="s">
        <v>560</v>
      </c>
      <c r="BD1022" s="127" t="s">
        <v>561</v>
      </c>
      <c r="BE1022" s="128" t="s">
        <v>681</v>
      </c>
      <c r="BF1022" s="115" t="s">
        <v>682</v>
      </c>
      <c r="BG1022" s="129"/>
      <c r="BH1022" s="7" t="s">
        <v>155</v>
      </c>
      <c r="BI1022" s="7" t="s">
        <v>151</v>
      </c>
      <c r="BJ1022" s="100" t="s">
        <v>152</v>
      </c>
      <c r="BL1022" s="7" t="s">
        <v>153</v>
      </c>
      <c r="BM1022" s="7" t="s">
        <v>154</v>
      </c>
      <c r="BN1022" s="295" t="s">
        <v>684</v>
      </c>
      <c r="BO1022" s="130"/>
      <c r="BP1022" s="121"/>
      <c r="BQ1022" s="121"/>
    </row>
    <row r="1023" spans="53:69" ht="15.75">
      <c r="BA1023" s="90" t="str">
        <f t="shared" si="0"/>
        <v>E063</v>
      </c>
      <c r="BB1023" s="125" t="s">
        <v>169</v>
      </c>
      <c r="BC1023" s="126" t="s">
        <v>685</v>
      </c>
      <c r="BD1023" s="127" t="s">
        <v>210</v>
      </c>
      <c r="BE1023" s="128" t="s">
        <v>681</v>
      </c>
      <c r="BF1023" s="115" t="s">
        <v>682</v>
      </c>
      <c r="BG1023" s="129"/>
      <c r="BH1023" s="7" t="s">
        <v>161</v>
      </c>
      <c r="BI1023" s="7" t="s">
        <v>156</v>
      </c>
      <c r="BJ1023" s="100" t="s">
        <v>157</v>
      </c>
      <c r="BL1023" s="7" t="s">
        <v>159</v>
      </c>
      <c r="BM1023" s="7" t="s">
        <v>160</v>
      </c>
      <c r="BN1023" s="295" t="s">
        <v>686</v>
      </c>
      <c r="BO1023" s="131"/>
      <c r="BP1023" s="124"/>
      <c r="BQ1023" s="123"/>
    </row>
    <row r="1024" spans="53:69" ht="15.75">
      <c r="BA1024" s="90" t="str">
        <f t="shared" si="0"/>
        <v>E064</v>
      </c>
      <c r="BB1024" s="125" t="s">
        <v>174</v>
      </c>
      <c r="BC1024" s="126" t="s">
        <v>687</v>
      </c>
      <c r="BD1024" s="127" t="s">
        <v>82</v>
      </c>
      <c r="BE1024" s="128" t="s">
        <v>681</v>
      </c>
      <c r="BF1024" s="115" t="s">
        <v>682</v>
      </c>
      <c r="BG1024" s="129"/>
      <c r="BH1024" s="7" t="s">
        <v>167</v>
      </c>
      <c r="BI1024" s="7" t="s">
        <v>162</v>
      </c>
      <c r="BJ1024" s="132" t="s">
        <v>163</v>
      </c>
      <c r="BL1024" s="7" t="s">
        <v>165</v>
      </c>
      <c r="BM1024" s="7" t="s">
        <v>166</v>
      </c>
      <c r="BN1024" s="295" t="s">
        <v>688</v>
      </c>
      <c r="BO1024" s="133"/>
      <c r="BP1024" s="118"/>
      <c r="BQ1024" s="123"/>
    </row>
    <row r="1025" spans="53:69" ht="30">
      <c r="BA1025" s="90" t="str">
        <f t="shared" si="0"/>
        <v>E065</v>
      </c>
      <c r="BB1025" s="125" t="s">
        <v>179</v>
      </c>
      <c r="BC1025" s="126" t="s">
        <v>689</v>
      </c>
      <c r="BD1025" s="127" t="s">
        <v>220</v>
      </c>
      <c r="BE1025" s="128" t="s">
        <v>681</v>
      </c>
      <c r="BF1025" s="115" t="s">
        <v>682</v>
      </c>
      <c r="BG1025" s="129"/>
      <c r="BH1025" s="10" t="s">
        <v>172</v>
      </c>
      <c r="BI1025" s="7" t="s">
        <v>168</v>
      </c>
      <c r="BJ1025" s="134" t="s">
        <v>690</v>
      </c>
      <c r="BL1025" s="7" t="s">
        <v>170</v>
      </c>
      <c r="BM1025" s="7" t="s">
        <v>171</v>
      </c>
      <c r="BN1025" s="295" t="s">
        <v>691</v>
      </c>
      <c r="BO1025" s="130"/>
      <c r="BP1025" s="135"/>
      <c r="BQ1025" s="121"/>
    </row>
    <row r="1026" spans="53:69" ht="15.75">
      <c r="BA1026" s="90" t="str">
        <f t="shared" si="0"/>
        <v>E066</v>
      </c>
      <c r="BB1026" s="125" t="s">
        <v>184</v>
      </c>
      <c r="BC1026" s="126" t="s">
        <v>692</v>
      </c>
      <c r="BD1026" s="127" t="s">
        <v>693</v>
      </c>
      <c r="BE1026" s="128" t="s">
        <v>681</v>
      </c>
      <c r="BF1026" s="115" t="s">
        <v>682</v>
      </c>
      <c r="BG1026" s="129"/>
      <c r="BH1026" s="7" t="s">
        <v>177</v>
      </c>
      <c r="BI1026" s="7" t="s">
        <v>173</v>
      </c>
      <c r="BL1026" s="7" t="s">
        <v>175</v>
      </c>
      <c r="BM1026" s="7" t="s">
        <v>176</v>
      </c>
      <c r="BN1026" s="295" t="s">
        <v>694</v>
      </c>
      <c r="BO1026" s="136"/>
      <c r="BP1026" s="107"/>
      <c r="BQ1026" s="121"/>
    </row>
    <row r="1027" spans="53:69" ht="15.75">
      <c r="BA1027" s="90" t="str">
        <f t="shared" si="0"/>
        <v>E067</v>
      </c>
      <c r="BB1027" s="125" t="s">
        <v>189</v>
      </c>
      <c r="BC1027" s="137" t="s">
        <v>695</v>
      </c>
      <c r="BD1027" s="127" t="s">
        <v>229</v>
      </c>
      <c r="BE1027" s="128" t="s">
        <v>681</v>
      </c>
      <c r="BF1027" s="115" t="s">
        <v>682</v>
      </c>
      <c r="BG1027" s="129"/>
      <c r="BH1027" s="7" t="s">
        <v>182</v>
      </c>
      <c r="BI1027" s="7" t="s">
        <v>178</v>
      </c>
      <c r="BL1027" s="7" t="s">
        <v>180</v>
      </c>
      <c r="BM1027" s="7" t="s">
        <v>181</v>
      </c>
      <c r="BN1027" s="295" t="s">
        <v>696</v>
      </c>
      <c r="BO1027" s="106"/>
      <c r="BP1027" s="138"/>
      <c r="BQ1027" s="123"/>
    </row>
    <row r="1028" spans="53:69" ht="15.75">
      <c r="BA1028" s="90" t="str">
        <f t="shared" si="0"/>
        <v>E071</v>
      </c>
      <c r="BB1028" s="125" t="s">
        <v>194</v>
      </c>
      <c r="BC1028" s="137" t="s">
        <v>697</v>
      </c>
      <c r="BD1028" s="127" t="s">
        <v>235</v>
      </c>
      <c r="BE1028" s="128" t="s">
        <v>681</v>
      </c>
      <c r="BF1028" s="115" t="s">
        <v>682</v>
      </c>
      <c r="BG1028" s="129"/>
      <c r="BH1028" s="7" t="s">
        <v>187</v>
      </c>
      <c r="BI1028" s="7" t="s">
        <v>183</v>
      </c>
      <c r="BL1028" s="7" t="s">
        <v>185</v>
      </c>
      <c r="BM1028" s="7" t="s">
        <v>186</v>
      </c>
      <c r="BN1028" s="295" t="s">
        <v>698</v>
      </c>
      <c r="BO1028" s="139"/>
      <c r="BP1028" s="138"/>
      <c r="BQ1028" s="123"/>
    </row>
    <row r="1029" spans="53:69" ht="15.75">
      <c r="BA1029" s="90" t="str">
        <f t="shared" si="0"/>
        <v>E072</v>
      </c>
      <c r="BB1029" s="125" t="s">
        <v>200</v>
      </c>
      <c r="BC1029" s="137" t="s">
        <v>699</v>
      </c>
      <c r="BD1029" s="127" t="s">
        <v>700</v>
      </c>
      <c r="BE1029" s="128" t="s">
        <v>681</v>
      </c>
      <c r="BF1029" s="115" t="s">
        <v>682</v>
      </c>
      <c r="BG1029" s="129"/>
      <c r="BH1029" s="7" t="s">
        <v>192</v>
      </c>
      <c r="BI1029" s="7" t="s">
        <v>188</v>
      </c>
      <c r="BL1029" s="7" t="s">
        <v>190</v>
      </c>
      <c r="BM1029" s="7" t="s">
        <v>191</v>
      </c>
      <c r="BN1029" s="295" t="s">
        <v>701</v>
      </c>
      <c r="BO1029" s="140"/>
      <c r="BP1029" s="141"/>
      <c r="BQ1029" s="121"/>
    </row>
    <row r="1030" spans="53:69" ht="15.75">
      <c r="BA1030" s="90" t="str">
        <f t="shared" si="0"/>
        <v>E073</v>
      </c>
      <c r="BB1030" s="125" t="s">
        <v>205</v>
      </c>
      <c r="BC1030" s="137" t="s">
        <v>702</v>
      </c>
      <c r="BD1030" s="127" t="s">
        <v>246</v>
      </c>
      <c r="BE1030" s="128" t="s">
        <v>681</v>
      </c>
      <c r="BF1030" s="115" t="s">
        <v>682</v>
      </c>
      <c r="BG1030" s="129"/>
      <c r="BH1030" s="7" t="s">
        <v>197</v>
      </c>
      <c r="BI1030" s="7" t="s">
        <v>193</v>
      </c>
      <c r="BL1030" s="7" t="s">
        <v>195</v>
      </c>
      <c r="BM1030" s="7" t="s">
        <v>196</v>
      </c>
      <c r="BN1030" s="295" t="s">
        <v>703</v>
      </c>
      <c r="BO1030" s="139"/>
      <c r="BP1030" s="141"/>
      <c r="BQ1030" s="121"/>
    </row>
    <row r="1031" spans="53:69" ht="15.75">
      <c r="BA1031" s="90" t="str">
        <f t="shared" si="0"/>
        <v>E082</v>
      </c>
      <c r="BB1031" s="142" t="s">
        <v>392</v>
      </c>
      <c r="BC1031" s="137" t="s">
        <v>704</v>
      </c>
      <c r="BD1031" s="127" t="s">
        <v>250</v>
      </c>
      <c r="BE1031" s="128" t="s">
        <v>681</v>
      </c>
      <c r="BF1031" s="115" t="s">
        <v>682</v>
      </c>
      <c r="BG1031" s="129"/>
      <c r="BH1031" s="7" t="s">
        <v>203</v>
      </c>
      <c r="BI1031" s="7" t="s">
        <v>198</v>
      </c>
      <c r="BL1031" s="7" t="s">
        <v>201</v>
      </c>
      <c r="BM1031" s="7" t="s">
        <v>202</v>
      </c>
      <c r="BN1031" s="295" t="s">
        <v>705</v>
      </c>
      <c r="BO1031" s="130"/>
      <c r="BP1031" s="141"/>
      <c r="BQ1031" s="124"/>
    </row>
    <row r="1032" spans="53:69" ht="15.75">
      <c r="BA1032" s="90" t="str">
        <f t="shared" si="0"/>
        <v>E083</v>
      </c>
      <c r="BB1032" s="143" t="s">
        <v>221</v>
      </c>
      <c r="BC1032" s="137" t="s">
        <v>706</v>
      </c>
      <c r="BD1032" s="127" t="s">
        <v>707</v>
      </c>
      <c r="BE1032" s="128" t="s">
        <v>681</v>
      </c>
      <c r="BF1032" s="115" t="s">
        <v>682</v>
      </c>
      <c r="BG1032" s="129"/>
      <c r="BH1032" s="7" t="s">
        <v>208</v>
      </c>
      <c r="BI1032" s="7" t="s">
        <v>204</v>
      </c>
      <c r="BL1032" s="7" t="s">
        <v>206</v>
      </c>
      <c r="BM1032" s="7" t="s">
        <v>207</v>
      </c>
      <c r="BN1032" s="295" t="s">
        <v>708</v>
      </c>
      <c r="BO1032" s="130"/>
      <c r="BP1032" s="141"/>
      <c r="BQ1032" s="124"/>
    </row>
    <row r="1033" spans="53:69" ht="30">
      <c r="BA1033" s="90" t="str">
        <f t="shared" si="0"/>
        <v>E085</v>
      </c>
      <c r="BB1033" s="143" t="s">
        <v>709</v>
      </c>
      <c r="BC1033" s="137" t="s">
        <v>710</v>
      </c>
      <c r="BD1033" s="127" t="s">
        <v>125</v>
      </c>
      <c r="BE1033" s="128" t="s">
        <v>681</v>
      </c>
      <c r="BF1033" s="115" t="s">
        <v>682</v>
      </c>
      <c r="BG1033" s="129"/>
      <c r="BH1033" s="7" t="s">
        <v>214</v>
      </c>
      <c r="BI1033" s="7" t="s">
        <v>209</v>
      </c>
      <c r="BL1033" s="7" t="s">
        <v>212</v>
      </c>
      <c r="BM1033" s="7" t="s">
        <v>213</v>
      </c>
      <c r="BN1033" s="295" t="s">
        <v>711</v>
      </c>
      <c r="BO1033" s="130"/>
      <c r="BP1033" s="141"/>
      <c r="BQ1033" s="118"/>
    </row>
    <row r="1034" spans="53:69" ht="15.75">
      <c r="BA1034" s="90" t="str">
        <f t="shared" si="0"/>
        <v>E091</v>
      </c>
      <c r="BB1034" s="143" t="s">
        <v>358</v>
      </c>
      <c r="BC1034" s="137" t="s">
        <v>712</v>
      </c>
      <c r="BD1034" s="127" t="s">
        <v>261</v>
      </c>
      <c r="BE1034" s="128" t="s">
        <v>681</v>
      </c>
      <c r="BF1034" s="115" t="s">
        <v>682</v>
      </c>
      <c r="BG1034" s="129"/>
      <c r="BH1034" s="7" t="s">
        <v>217</v>
      </c>
      <c r="BI1034" s="7" t="s">
        <v>215</v>
      </c>
      <c r="BL1034" s="7" t="s">
        <v>5</v>
      </c>
      <c r="BM1034" s="7" t="s">
        <v>216</v>
      </c>
      <c r="BN1034" s="295" t="s">
        <v>713</v>
      </c>
      <c r="BO1034" s="131"/>
      <c r="BP1034" s="141"/>
      <c r="BQ1034" s="118"/>
    </row>
    <row r="1035" spans="53:69" ht="15.75">
      <c r="BA1035" s="90" t="str">
        <f t="shared" si="0"/>
        <v>E092</v>
      </c>
      <c r="BB1035" s="143" t="s">
        <v>242</v>
      </c>
      <c r="BC1035" s="137" t="s">
        <v>714</v>
      </c>
      <c r="BD1035" s="127" t="s">
        <v>715</v>
      </c>
      <c r="BE1035" s="128" t="s">
        <v>681</v>
      </c>
      <c r="BF1035" s="115" t="s">
        <v>682</v>
      </c>
      <c r="BG1035" s="129"/>
      <c r="BH1035" s="7" t="s">
        <v>223</v>
      </c>
      <c r="BI1035" s="7" t="s">
        <v>218</v>
      </c>
      <c r="BM1035" s="7" t="s">
        <v>222</v>
      </c>
      <c r="BN1035" s="295" t="s">
        <v>716</v>
      </c>
      <c r="BO1035" s="130"/>
      <c r="BP1035" s="138"/>
      <c r="BQ1035" s="135"/>
    </row>
    <row r="1036" spans="53:69" ht="15.75">
      <c r="BA1036" s="90" t="str">
        <f t="shared" si="0"/>
        <v>E101</v>
      </c>
      <c r="BB1036" s="142" t="s">
        <v>394</v>
      </c>
      <c r="BC1036" s="137" t="s">
        <v>717</v>
      </c>
      <c r="BD1036" s="127" t="s">
        <v>269</v>
      </c>
      <c r="BE1036" s="128" t="s">
        <v>681</v>
      </c>
      <c r="BF1036" s="115" t="s">
        <v>682</v>
      </c>
      <c r="BG1036" s="129"/>
      <c r="BH1036" s="7" t="s">
        <v>227</v>
      </c>
      <c r="BI1036" s="7" t="s">
        <v>224</v>
      </c>
      <c r="BM1036" s="7" t="s">
        <v>226</v>
      </c>
      <c r="BN1036" s="295" t="s">
        <v>718</v>
      </c>
      <c r="BO1036" s="130"/>
      <c r="BP1036" s="138"/>
      <c r="BQ1036" s="135"/>
    </row>
    <row r="1037" spans="53:69" ht="15.75">
      <c r="BA1037" s="90" t="str">
        <f t="shared" si="0"/>
        <v>E102</v>
      </c>
      <c r="BB1037" s="142" t="s">
        <v>396</v>
      </c>
      <c r="BC1037" s="137" t="s">
        <v>719</v>
      </c>
      <c r="BD1037" s="127" t="s">
        <v>274</v>
      </c>
      <c r="BE1037" s="128" t="s">
        <v>681</v>
      </c>
      <c r="BF1037" s="115" t="s">
        <v>682</v>
      </c>
      <c r="BG1037" s="129"/>
      <c r="BH1037" s="7" t="s">
        <v>232</v>
      </c>
      <c r="BI1037" s="7" t="s">
        <v>228</v>
      </c>
      <c r="BM1037" s="7" t="s">
        <v>231</v>
      </c>
      <c r="BN1037" s="295" t="s">
        <v>720</v>
      </c>
      <c r="BO1037" s="106"/>
      <c r="BP1037" s="138"/>
      <c r="BQ1037" s="135"/>
    </row>
    <row r="1038" spans="53:69" ht="15.75">
      <c r="BA1038" s="90" t="str">
        <f t="shared" si="0"/>
        <v>E103</v>
      </c>
      <c r="BB1038" s="144" t="s">
        <v>257</v>
      </c>
      <c r="BC1038" s="137" t="s">
        <v>721</v>
      </c>
      <c r="BD1038" s="127" t="s">
        <v>722</v>
      </c>
      <c r="BE1038" s="128" t="s">
        <v>681</v>
      </c>
      <c r="BF1038" s="115" t="s">
        <v>682</v>
      </c>
      <c r="BG1038" s="129"/>
      <c r="BH1038" s="10" t="s">
        <v>238</v>
      </c>
      <c r="BI1038" s="7" t="s">
        <v>233</v>
      </c>
      <c r="BM1038" s="7" t="s">
        <v>237</v>
      </c>
      <c r="BN1038" s="295" t="s">
        <v>723</v>
      </c>
      <c r="BO1038" s="120"/>
      <c r="BP1038" s="138"/>
      <c r="BQ1038" s="107"/>
    </row>
    <row r="1039" spans="53:69" ht="15.75">
      <c r="BA1039" s="90" t="str">
        <f t="shared" si="0"/>
        <v>E104</v>
      </c>
      <c r="BB1039" s="261" t="s">
        <v>398</v>
      </c>
      <c r="BC1039" s="137" t="s">
        <v>724</v>
      </c>
      <c r="BD1039" s="127" t="s">
        <v>725</v>
      </c>
      <c r="BE1039" s="128" t="s">
        <v>681</v>
      </c>
      <c r="BF1039" s="115" t="s">
        <v>682</v>
      </c>
      <c r="BG1039" s="129"/>
      <c r="BH1039" s="7" t="s">
        <v>244</v>
      </c>
      <c r="BI1039" s="7" t="s">
        <v>239</v>
      </c>
      <c r="BM1039" s="7" t="s">
        <v>243</v>
      </c>
      <c r="BN1039" s="295" t="s">
        <v>723</v>
      </c>
      <c r="BO1039" s="133"/>
      <c r="BP1039" s="138"/>
      <c r="BQ1039" s="107"/>
    </row>
    <row r="1040" spans="53:69" ht="15.75">
      <c r="BA1040" s="90" t="str">
        <f t="shared" si="0"/>
        <v>E105</v>
      </c>
      <c r="BB1040" s="144" t="s">
        <v>265</v>
      </c>
      <c r="BC1040" s="137" t="s">
        <v>726</v>
      </c>
      <c r="BD1040" s="127" t="s">
        <v>727</v>
      </c>
      <c r="BE1040" s="128" t="s">
        <v>681</v>
      </c>
      <c r="BF1040" s="115" t="s">
        <v>682</v>
      </c>
      <c r="BG1040" s="129"/>
      <c r="BH1040" s="7" t="s">
        <v>248</v>
      </c>
      <c r="BI1040" s="7" t="s">
        <v>245</v>
      </c>
      <c r="BM1040" s="7" t="s">
        <v>247</v>
      </c>
      <c r="BN1040" s="295" t="s">
        <v>728</v>
      </c>
      <c r="BO1040" s="130"/>
      <c r="BP1040" s="141"/>
      <c r="BQ1040" s="123"/>
    </row>
    <row r="1041" spans="53:69" ht="30">
      <c r="BA1041" s="90" t="str">
        <f t="shared" si="0"/>
        <v>E112</v>
      </c>
      <c r="BB1041" s="145" t="s">
        <v>236</v>
      </c>
      <c r="BC1041" s="137" t="s">
        <v>729</v>
      </c>
      <c r="BD1041" s="127" t="s">
        <v>730</v>
      </c>
      <c r="BE1041" s="146" t="s">
        <v>731</v>
      </c>
      <c r="BF1041" s="295"/>
      <c r="BG1041" s="8"/>
      <c r="BH1041" s="7" t="s">
        <v>252</v>
      </c>
      <c r="BI1041" s="7" t="s">
        <v>249</v>
      </c>
      <c r="BM1041" s="7" t="s">
        <v>251</v>
      </c>
      <c r="BN1041" s="295" t="s">
        <v>732</v>
      </c>
      <c r="BO1041" s="130"/>
      <c r="BP1041" s="141"/>
      <c r="BQ1041" s="123"/>
    </row>
    <row r="1042" spans="53:69" ht="30">
      <c r="BA1042" s="90" t="str">
        <f t="shared" si="0"/>
        <v>E122</v>
      </c>
      <c r="BB1042" s="147" t="s">
        <v>286</v>
      </c>
      <c r="BC1042" s="137" t="s">
        <v>733</v>
      </c>
      <c r="BD1042" s="127" t="s">
        <v>734</v>
      </c>
      <c r="BE1042" s="148" t="s">
        <v>735</v>
      </c>
      <c r="BF1042" s="295"/>
      <c r="BG1042" s="8"/>
      <c r="BH1042" s="7" t="s">
        <v>259</v>
      </c>
      <c r="BI1042" s="7" t="s">
        <v>253</v>
      </c>
      <c r="BM1042" s="7" t="s">
        <v>258</v>
      </c>
      <c r="BN1042" s="295" t="s">
        <v>736</v>
      </c>
      <c r="BO1042" s="149"/>
      <c r="BP1042" s="141"/>
      <c r="BQ1042" s="118"/>
    </row>
    <row r="1043" spans="53:69">
      <c r="BA1043" s="90" t="str">
        <f t="shared" si="0"/>
        <v>E124</v>
      </c>
      <c r="BB1043" s="147" t="s">
        <v>737</v>
      </c>
      <c r="BC1043" s="137" t="s">
        <v>738</v>
      </c>
      <c r="BD1043" s="127" t="s">
        <v>739</v>
      </c>
      <c r="BE1043" s="146" t="s">
        <v>740</v>
      </c>
      <c r="BF1043" s="295"/>
      <c r="BG1043" s="8"/>
      <c r="BH1043" s="7" t="s">
        <v>263</v>
      </c>
      <c r="BI1043" s="7" t="s">
        <v>260</v>
      </c>
      <c r="BM1043" s="7" t="s">
        <v>262</v>
      </c>
      <c r="BN1043" s="295" t="s">
        <v>741</v>
      </c>
      <c r="BO1043" s="149"/>
      <c r="BP1043" s="141"/>
      <c r="BQ1043" s="118"/>
    </row>
    <row r="1044" spans="53:69" ht="15.75">
      <c r="BA1044" s="90" t="str">
        <f t="shared" si="0"/>
        <v>F081</v>
      </c>
      <c r="BB1044" s="150" t="s">
        <v>211</v>
      </c>
      <c r="BC1044" s="137" t="s">
        <v>742</v>
      </c>
      <c r="BD1044" s="127" t="s">
        <v>743</v>
      </c>
      <c r="BE1044" s="128" t="s">
        <v>744</v>
      </c>
      <c r="BF1044" s="295"/>
      <c r="BG1044" s="8"/>
      <c r="BH1044" s="7" t="s">
        <v>267</v>
      </c>
      <c r="BI1044" s="7" t="s">
        <v>264</v>
      </c>
      <c r="BM1044" s="7" t="s">
        <v>266</v>
      </c>
      <c r="BN1044" s="295" t="s">
        <v>745</v>
      </c>
      <c r="BO1044" s="130"/>
      <c r="BP1044" s="141"/>
      <c r="BQ1044" s="111"/>
    </row>
    <row r="1045" spans="53:69">
      <c r="BA1045" s="90" t="str">
        <f t="shared" si="0"/>
        <v>F084</v>
      </c>
      <c r="BB1045" s="150" t="s">
        <v>225</v>
      </c>
      <c r="BC1045" s="137" t="s">
        <v>746</v>
      </c>
      <c r="BD1045" s="151" t="s">
        <v>747</v>
      </c>
      <c r="BE1045" s="104" t="s">
        <v>748</v>
      </c>
      <c r="BF1045" s="295"/>
      <c r="BG1045" s="8"/>
      <c r="BH1045" s="7" t="s">
        <v>272</v>
      </c>
      <c r="BI1045" s="7" t="s">
        <v>268</v>
      </c>
      <c r="BM1045" s="7" t="s">
        <v>271</v>
      </c>
      <c r="BN1045" s="295" t="s">
        <v>749</v>
      </c>
      <c r="BO1045" s="149"/>
      <c r="BP1045" s="141"/>
      <c r="BQ1045" s="124"/>
    </row>
    <row r="1046" spans="53:69">
      <c r="BA1046" s="90" t="str">
        <f t="shared" si="0"/>
        <v>G055</v>
      </c>
      <c r="BB1046" s="3" t="s">
        <v>147</v>
      </c>
      <c r="BH1046" s="7" t="s">
        <v>277</v>
      </c>
      <c r="BI1046" s="7" t="s">
        <v>273</v>
      </c>
      <c r="BM1046" s="7" t="s">
        <v>276</v>
      </c>
      <c r="BN1046" s="295" t="s">
        <v>750</v>
      </c>
      <c r="BO1046" s="149"/>
      <c r="BP1046" s="141"/>
      <c r="BQ1046" s="124"/>
    </row>
    <row r="1047" spans="53:69" ht="30">
      <c r="BA1047" s="90" t="str">
        <f t="shared" si="0"/>
        <v>K052</v>
      </c>
      <c r="BB1047" s="2" t="s">
        <v>132</v>
      </c>
      <c r="BH1047" s="7" t="s">
        <v>281</v>
      </c>
      <c r="BI1047" s="7" t="s">
        <v>278</v>
      </c>
      <c r="BM1047" s="7" t="s">
        <v>280</v>
      </c>
      <c r="BN1047" s="295" t="s">
        <v>751</v>
      </c>
      <c r="BO1047" s="152"/>
      <c r="BP1047" s="141"/>
      <c r="BQ1047" s="102"/>
    </row>
    <row r="1048" spans="53:69">
      <c r="BA1048" s="90" t="str">
        <f t="shared" si="0"/>
        <v>N014</v>
      </c>
      <c r="BB1048" s="153" t="s">
        <v>78</v>
      </c>
      <c r="BH1048" s="7" t="s">
        <v>284</v>
      </c>
      <c r="BI1048" s="7" t="s">
        <v>5</v>
      </c>
      <c r="BM1048" s="7" t="s">
        <v>283</v>
      </c>
      <c r="BN1048" s="295" t="s">
        <v>751</v>
      </c>
      <c r="BO1048" s="149"/>
      <c r="BP1048" s="141"/>
      <c r="BQ1048" s="102"/>
    </row>
    <row r="1049" spans="53:69">
      <c r="BA1049" s="90" t="str">
        <f t="shared" si="0"/>
        <v>O121</v>
      </c>
      <c r="BB1049" s="147" t="s">
        <v>282</v>
      </c>
      <c r="BH1049" s="7" t="s">
        <v>288</v>
      </c>
      <c r="BM1049" s="7" t="s">
        <v>287</v>
      </c>
      <c r="BN1049" s="295" t="s">
        <v>754</v>
      </c>
      <c r="BO1049" s="131"/>
      <c r="BP1049" s="154"/>
      <c r="BQ1049" s="107"/>
    </row>
    <row r="1050" spans="53:69">
      <c r="BA1050" s="90" t="str">
        <f t="shared" si="0"/>
        <v>P106</v>
      </c>
      <c r="BB1050" s="155" t="s">
        <v>270</v>
      </c>
      <c r="BH1050" s="7" t="s">
        <v>291</v>
      </c>
      <c r="BM1050" s="7" t="s">
        <v>290</v>
      </c>
      <c r="BN1050" s="295" t="s">
        <v>755</v>
      </c>
      <c r="BO1050" s="101"/>
      <c r="BP1050" s="154"/>
      <c r="BQ1050" s="107"/>
    </row>
    <row r="1051" spans="53:69">
      <c r="BA1051" s="90" t="str">
        <f t="shared" si="0"/>
        <v>P111</v>
      </c>
      <c r="BB1051" s="147" t="s">
        <v>230</v>
      </c>
      <c r="BH1051" s="7" t="s">
        <v>293</v>
      </c>
      <c r="BM1051" s="7" t="s">
        <v>292</v>
      </c>
      <c r="BN1051" s="295" t="s">
        <v>756</v>
      </c>
      <c r="BO1051" s="101"/>
      <c r="BP1051" s="156"/>
      <c r="BQ1051" s="14"/>
    </row>
    <row r="1052" spans="53:69">
      <c r="BA1052" s="90" t="str">
        <f t="shared" si="0"/>
        <v>P123</v>
      </c>
      <c r="BB1052" s="12" t="s">
        <v>289</v>
      </c>
      <c r="BH1052" s="7" t="s">
        <v>295</v>
      </c>
      <c r="BM1052" s="7" t="s">
        <v>294</v>
      </c>
      <c r="BN1052" s="295" t="s">
        <v>757</v>
      </c>
      <c r="BO1052" s="130"/>
      <c r="BP1052" s="141"/>
      <c r="BQ1052" s="123"/>
    </row>
    <row r="1053" spans="53:69">
      <c r="BA1053" s="90" t="str">
        <f t="shared" si="0"/>
        <v>PA01</v>
      </c>
      <c r="BB1053" s="147" t="s">
        <v>380</v>
      </c>
      <c r="BH1053" s="7" t="s">
        <v>297</v>
      </c>
      <c r="BM1053" s="7" t="s">
        <v>296</v>
      </c>
      <c r="BN1053" s="295" t="s">
        <v>758</v>
      </c>
      <c r="BO1053" s="101"/>
      <c r="BP1053" s="138"/>
      <c r="BQ1053" s="123"/>
    </row>
    <row r="1054" spans="53:69">
      <c r="BA1054" s="90" t="str">
        <f t="shared" si="0"/>
        <v>PA02</v>
      </c>
      <c r="BB1054" s="153" t="s">
        <v>7</v>
      </c>
      <c r="BH1054" s="7" t="s">
        <v>300</v>
      </c>
      <c r="BM1054" s="7" t="s">
        <v>299</v>
      </c>
      <c r="BN1054" s="295" t="s">
        <v>759</v>
      </c>
      <c r="BO1054" s="101"/>
      <c r="BP1054" s="138"/>
      <c r="BQ1054" s="123"/>
    </row>
    <row r="1055" spans="53:69">
      <c r="BA1055" s="90" t="str">
        <f t="shared" si="0"/>
        <v>PA03</v>
      </c>
      <c r="BB1055" s="12" t="s">
        <v>298</v>
      </c>
      <c r="BH1055" s="7" t="s">
        <v>305</v>
      </c>
      <c r="BM1055" s="7" t="s">
        <v>304</v>
      </c>
      <c r="BN1055" s="295" t="s">
        <v>760</v>
      </c>
      <c r="BO1055" s="157"/>
      <c r="BP1055" s="138"/>
      <c r="BQ1055" s="123"/>
    </row>
    <row r="1056" spans="53:69">
      <c r="BA1056" s="90" t="str">
        <f t="shared" si="0"/>
        <v>PA04</v>
      </c>
      <c r="BB1056" s="150" t="s">
        <v>303</v>
      </c>
      <c r="BH1056" s="7" t="s">
        <v>308</v>
      </c>
      <c r="BM1056" s="7" t="s">
        <v>307</v>
      </c>
      <c r="BN1056" s="295" t="s">
        <v>761</v>
      </c>
      <c r="BO1056" s="101"/>
      <c r="BP1056" s="138"/>
      <c r="BQ1056" s="123"/>
    </row>
    <row r="1057" spans="53:69">
      <c r="BA1057" s="90" t="str">
        <f t="shared" si="0"/>
        <v>PA05</v>
      </c>
      <c r="BB1057" s="150" t="s">
        <v>306</v>
      </c>
      <c r="BH1057" s="7" t="s">
        <v>312</v>
      </c>
      <c r="BM1057" s="7" t="s">
        <v>311</v>
      </c>
      <c r="BN1057" s="295" t="s">
        <v>762</v>
      </c>
      <c r="BO1057" s="158"/>
      <c r="BP1057" s="141"/>
      <c r="BQ1057" s="121"/>
    </row>
    <row r="1058" spans="53:69">
      <c r="BA1058" s="90" t="str">
        <f t="shared" si="0"/>
        <v>PA06</v>
      </c>
      <c r="BB1058" s="150" t="s">
        <v>310</v>
      </c>
      <c r="BH1058" s="7" t="s">
        <v>314</v>
      </c>
      <c r="BM1058" s="7" t="s">
        <v>313</v>
      </c>
      <c r="BN1058" s="295" t="s">
        <v>763</v>
      </c>
      <c r="BO1058" s="131"/>
      <c r="BP1058" s="141"/>
      <c r="BQ1058" s="123"/>
    </row>
    <row r="1059" spans="53:69">
      <c r="BA1059" s="90" t="str">
        <f t="shared" si="0"/>
        <v>PA07</v>
      </c>
      <c r="BB1059" s="2" t="s">
        <v>302</v>
      </c>
      <c r="BH1059" s="7" t="s">
        <v>317</v>
      </c>
      <c r="BM1059" s="7" t="s">
        <v>316</v>
      </c>
      <c r="BN1059" s="295" t="s">
        <v>764</v>
      </c>
      <c r="BO1059" s="106"/>
      <c r="BP1059" s="141"/>
      <c r="BQ1059" s="124"/>
    </row>
    <row r="1060" spans="53:69">
      <c r="BA1060" s="90" t="str">
        <f t="shared" si="0"/>
        <v>PA08</v>
      </c>
      <c r="BB1060" s="2" t="s">
        <v>315</v>
      </c>
      <c r="BH1060" s="7" t="s">
        <v>319</v>
      </c>
      <c r="BM1060" s="7" t="s">
        <v>318</v>
      </c>
      <c r="BN1060" s="295" t="s">
        <v>765</v>
      </c>
      <c r="BO1060" s="106"/>
      <c r="BP1060" s="141"/>
      <c r="BQ1060" s="124"/>
    </row>
    <row r="1061" spans="53:69">
      <c r="BA1061" s="90" t="str">
        <f t="shared" si="0"/>
        <v>MA10</v>
      </c>
      <c r="BB1061" s="12" t="s">
        <v>320</v>
      </c>
      <c r="BH1061" s="7" t="s">
        <v>322</v>
      </c>
      <c r="BM1061" s="7" t="s">
        <v>321</v>
      </c>
      <c r="BN1061" s="295" t="s">
        <v>766</v>
      </c>
      <c r="BO1061" s="106"/>
      <c r="BP1061" s="141"/>
      <c r="BQ1061" s="121"/>
    </row>
    <row r="1062" spans="53:69">
      <c r="BA1062" s="90" t="str">
        <f t="shared" si="0"/>
        <v>OA11</v>
      </c>
      <c r="BB1062" s="147" t="s">
        <v>323</v>
      </c>
      <c r="BH1062" s="7" t="s">
        <v>325</v>
      </c>
      <c r="BM1062" s="7" t="s">
        <v>324</v>
      </c>
      <c r="BN1062" s="295" t="s">
        <v>767</v>
      </c>
      <c r="BO1062" s="101"/>
      <c r="BP1062" s="141"/>
      <c r="BQ1062" s="121"/>
    </row>
    <row r="1063" spans="53:69">
      <c r="BA1063" s="90" t="str">
        <f t="shared" si="0"/>
        <v>PA09</v>
      </c>
      <c r="BB1063" s="153" t="s">
        <v>255</v>
      </c>
      <c r="BN1063" s="295" t="s">
        <v>768</v>
      </c>
      <c r="BO1063" s="106"/>
      <c r="BP1063" s="141"/>
      <c r="BQ1063" s="121"/>
    </row>
    <row r="1064" spans="53:69">
      <c r="BA1064" s="90" t="str">
        <f t="shared" si="0"/>
        <v>PA14</v>
      </c>
      <c r="BB1064" s="147" t="s">
        <v>241</v>
      </c>
      <c r="BH1064" s="7" t="s">
        <v>327</v>
      </c>
      <c r="BM1064" s="7" t="s">
        <v>326</v>
      </c>
      <c r="BN1064" s="295" t="s">
        <v>769</v>
      </c>
      <c r="BO1064" s="152"/>
      <c r="BP1064" s="141"/>
      <c r="BQ1064" s="123"/>
    </row>
    <row r="1065" spans="53:69">
      <c r="BA1065" s="90" t="str">
        <f t="shared" si="0"/>
        <v>PA15</v>
      </c>
      <c r="BB1065" s="12" t="s">
        <v>328</v>
      </c>
      <c r="BH1065" s="7" t="s">
        <v>330</v>
      </c>
      <c r="BM1065" s="7" t="s">
        <v>329</v>
      </c>
      <c r="BN1065" s="295" t="s">
        <v>770</v>
      </c>
      <c r="BO1065" s="152"/>
      <c r="BP1065" s="141"/>
      <c r="BQ1065" s="121"/>
    </row>
    <row r="1066" spans="53:69">
      <c r="BA1066" s="90" t="str">
        <f t="shared" si="0"/>
        <v>PA16</v>
      </c>
      <c r="BB1066" s="150" t="s">
        <v>331</v>
      </c>
      <c r="BH1066" s="7" t="s">
        <v>333</v>
      </c>
      <c r="BM1066" s="7" t="s">
        <v>332</v>
      </c>
      <c r="BN1066" s="295" t="s">
        <v>771</v>
      </c>
      <c r="BO1066" s="152"/>
      <c r="BP1066" s="141"/>
      <c r="BQ1066" s="121"/>
    </row>
    <row r="1067" spans="53:69">
      <c r="BA1067" s="90" t="str">
        <f t="shared" si="0"/>
        <v>PA17</v>
      </c>
      <c r="BB1067" s="2" t="s">
        <v>275</v>
      </c>
      <c r="BH1067" s="7" t="s">
        <v>335</v>
      </c>
      <c r="BM1067" s="7" t="s">
        <v>334</v>
      </c>
      <c r="BN1067" s="295" t="s">
        <v>772</v>
      </c>
      <c r="BO1067" s="131"/>
      <c r="BP1067" s="141"/>
      <c r="BQ1067" s="121"/>
    </row>
    <row r="1068" spans="53:69">
      <c r="BA1068" s="90" t="str">
        <f t="shared" si="0"/>
        <v>PA18</v>
      </c>
      <c r="BB1068" s="150" t="s">
        <v>337</v>
      </c>
      <c r="BH1068" s="7" t="s">
        <v>339</v>
      </c>
      <c r="BM1068" s="7" t="s">
        <v>338</v>
      </c>
      <c r="BN1068" s="295" t="s">
        <v>773</v>
      </c>
      <c r="BO1068" s="152"/>
      <c r="BP1068" s="141"/>
      <c r="BQ1068" s="121"/>
    </row>
    <row r="1069" spans="53:69">
      <c r="BA1069" s="90" t="str">
        <f t="shared" ref="BA1069:BA1073" si="1">MID(BB1069,1,4)</f>
        <v>PA19</v>
      </c>
      <c r="BB1069" s="2" t="s">
        <v>336</v>
      </c>
      <c r="BH1069" s="7" t="s">
        <v>17</v>
      </c>
      <c r="BM1069" s="7" t="s">
        <v>340</v>
      </c>
      <c r="BN1069" s="295" t="s">
        <v>774</v>
      </c>
      <c r="BO1069" s="152"/>
      <c r="BP1069" s="141"/>
      <c r="BQ1069" s="122"/>
    </row>
    <row r="1070" spans="53:69">
      <c r="BA1070" s="90" t="str">
        <f t="shared" si="1"/>
        <v>PA21</v>
      </c>
      <c r="BB1070" s="155" t="s">
        <v>341</v>
      </c>
      <c r="BH1070" s="7" t="s">
        <v>343</v>
      </c>
      <c r="BM1070" s="7" t="s">
        <v>342</v>
      </c>
      <c r="BN1070" s="295" t="s">
        <v>775</v>
      </c>
      <c r="BO1070" s="152"/>
      <c r="BP1070" s="141"/>
      <c r="BQ1070" s="122"/>
    </row>
    <row r="1071" spans="53:69">
      <c r="BA1071" s="90" t="str">
        <f t="shared" si="1"/>
        <v>PA22</v>
      </c>
      <c r="BB1071" s="150" t="s">
        <v>344</v>
      </c>
      <c r="BH1071" s="7" t="s">
        <v>346</v>
      </c>
      <c r="BM1071" s="7" t="s">
        <v>345</v>
      </c>
      <c r="BN1071" s="295" t="s">
        <v>776</v>
      </c>
      <c r="BO1071" s="149"/>
      <c r="BP1071" s="141"/>
      <c r="BQ1071" s="123"/>
    </row>
    <row r="1072" spans="53:69">
      <c r="BA1072" s="90" t="str">
        <f t="shared" si="1"/>
        <v>PA23</v>
      </c>
      <c r="BB1072" s="155" t="s">
        <v>347</v>
      </c>
      <c r="BH1072" s="7" t="s">
        <v>349</v>
      </c>
      <c r="BM1072" s="7" t="s">
        <v>348</v>
      </c>
      <c r="BN1072" s="295" t="s">
        <v>777</v>
      </c>
      <c r="BO1072" s="149"/>
      <c r="BP1072" s="141"/>
      <c r="BQ1072" s="122"/>
    </row>
    <row r="1073" spans="53:69">
      <c r="BA1073" s="90" t="str">
        <f t="shared" si="1"/>
        <v>PA25</v>
      </c>
      <c r="BB1073" s="295" t="s">
        <v>779</v>
      </c>
      <c r="BC1073" s="159" t="s">
        <v>624</v>
      </c>
      <c r="BD1073" s="99" t="s">
        <v>625</v>
      </c>
      <c r="BH1073" s="7" t="s">
        <v>351</v>
      </c>
      <c r="BM1073" s="7" t="s">
        <v>350</v>
      </c>
      <c r="BN1073" s="295" t="s">
        <v>778</v>
      </c>
      <c r="BO1073" s="152"/>
      <c r="BP1073" s="141"/>
      <c r="BQ1073" s="122"/>
    </row>
    <row r="1074" spans="53:69">
      <c r="BC1074" s="293" t="s">
        <v>630</v>
      </c>
      <c r="BD1074" s="294" t="s">
        <v>780</v>
      </c>
      <c r="BH1074" s="7" t="s">
        <v>353</v>
      </c>
      <c r="BM1074" s="7" t="s">
        <v>352</v>
      </c>
      <c r="BN1074" s="295" t="s">
        <v>781</v>
      </c>
      <c r="BO1074" s="152"/>
      <c r="BP1074" s="141"/>
      <c r="BQ1074" s="122"/>
    </row>
    <row r="1075" spans="53:69">
      <c r="BC1075" s="293" t="s">
        <v>639</v>
      </c>
      <c r="BD1075" s="294" t="s">
        <v>782</v>
      </c>
      <c r="BM1075" s="7" t="s">
        <v>354</v>
      </c>
      <c r="BN1075" s="295" t="s">
        <v>783</v>
      </c>
      <c r="BO1075" s="131"/>
      <c r="BP1075" s="141"/>
      <c r="BQ1075" s="122"/>
    </row>
    <row r="1076" spans="53:69">
      <c r="BC1076" s="293" t="s">
        <v>653</v>
      </c>
      <c r="BD1076" s="296" t="s">
        <v>784</v>
      </c>
      <c r="BN1076" s="295" t="s">
        <v>785</v>
      </c>
      <c r="BO1076" s="152"/>
      <c r="BP1076" s="141"/>
      <c r="BQ1076" s="102"/>
    </row>
    <row r="1077" spans="53:69">
      <c r="BC1077" s="293" t="s">
        <v>680</v>
      </c>
      <c r="BD1077" s="127" t="s">
        <v>199</v>
      </c>
      <c r="BM1077" s="7" t="s">
        <v>355</v>
      </c>
      <c r="BN1077" s="295" t="s">
        <v>786</v>
      </c>
      <c r="BO1077" s="106"/>
      <c r="BP1077" s="141"/>
      <c r="BQ1077" s="102"/>
    </row>
    <row r="1078" spans="53:69">
      <c r="BC1078" s="293" t="s">
        <v>560</v>
      </c>
      <c r="BD1078" s="127" t="s">
        <v>561</v>
      </c>
      <c r="BM1078" s="7" t="s">
        <v>356</v>
      </c>
      <c r="BN1078" s="295" t="s">
        <v>787</v>
      </c>
      <c r="BO1078" s="152"/>
      <c r="BP1078" s="141"/>
      <c r="BQ1078" s="123"/>
    </row>
    <row r="1079" spans="53:69">
      <c r="BC1079" s="293" t="s">
        <v>685</v>
      </c>
      <c r="BD1079" s="127" t="s">
        <v>210</v>
      </c>
      <c r="BM1079" s="7" t="s">
        <v>357</v>
      </c>
      <c r="BN1079" s="295" t="s">
        <v>788</v>
      </c>
      <c r="BO1079" s="131"/>
      <c r="BP1079" s="141"/>
      <c r="BQ1079" s="123"/>
    </row>
    <row r="1080" spans="53:69">
      <c r="BC1080" s="293" t="s">
        <v>687</v>
      </c>
      <c r="BD1080" s="127" t="s">
        <v>82</v>
      </c>
      <c r="BM1080" s="7" t="s">
        <v>359</v>
      </c>
      <c r="BN1080" s="295" t="s">
        <v>789</v>
      </c>
      <c r="BO1080" s="106"/>
      <c r="BP1080" s="141"/>
      <c r="BQ1080" s="123"/>
    </row>
    <row r="1081" spans="53:69">
      <c r="BC1081" s="293" t="s">
        <v>689</v>
      </c>
      <c r="BD1081" s="127" t="s">
        <v>220</v>
      </c>
      <c r="BM1081" s="7" t="s">
        <v>360</v>
      </c>
      <c r="BN1081" s="295" t="s">
        <v>790</v>
      </c>
      <c r="BO1081" s="106"/>
      <c r="BP1081" s="141"/>
      <c r="BQ1081" s="123"/>
    </row>
    <row r="1082" spans="53:69">
      <c r="BC1082" s="293" t="s">
        <v>692</v>
      </c>
      <c r="BD1082" s="127" t="s">
        <v>219</v>
      </c>
      <c r="BM1082" s="7" t="s">
        <v>361</v>
      </c>
      <c r="BN1082" s="295" t="s">
        <v>791</v>
      </c>
      <c r="BO1082" s="139"/>
      <c r="BP1082" s="141"/>
      <c r="BQ1082" s="102"/>
    </row>
    <row r="1083" spans="53:69">
      <c r="BC1083" s="163" t="s">
        <v>695</v>
      </c>
      <c r="BD1083" s="127" t="s">
        <v>229</v>
      </c>
      <c r="BM1083" s="7" t="s">
        <v>362</v>
      </c>
      <c r="BN1083" s="295" t="s">
        <v>792</v>
      </c>
      <c r="BO1083" s="106"/>
      <c r="BP1083" s="141"/>
      <c r="BQ1083" s="121"/>
    </row>
    <row r="1084" spans="53:69">
      <c r="BC1084" s="163" t="s">
        <v>697</v>
      </c>
      <c r="BD1084" s="127" t="s">
        <v>235</v>
      </c>
      <c r="BM1084" s="7" t="s">
        <v>363</v>
      </c>
      <c r="BN1084" s="295" t="s">
        <v>793</v>
      </c>
      <c r="BO1084" s="106"/>
      <c r="BP1084" s="141"/>
      <c r="BQ1084" s="121"/>
    </row>
    <row r="1085" spans="53:69">
      <c r="BC1085" s="163" t="s">
        <v>699</v>
      </c>
      <c r="BD1085" s="127" t="s">
        <v>794</v>
      </c>
      <c r="BM1085" s="7" t="s">
        <v>364</v>
      </c>
      <c r="BN1085" s="295" t="s">
        <v>795</v>
      </c>
      <c r="BO1085" s="106"/>
      <c r="BP1085" s="141"/>
      <c r="BQ1085" s="121"/>
    </row>
    <row r="1086" spans="53:69">
      <c r="BC1086" s="163" t="s">
        <v>702</v>
      </c>
      <c r="BD1086" s="127" t="s">
        <v>246</v>
      </c>
      <c r="BM1086" s="7" t="s">
        <v>365</v>
      </c>
      <c r="BN1086" s="295" t="s">
        <v>795</v>
      </c>
      <c r="BO1086" s="106"/>
      <c r="BP1086" s="141"/>
      <c r="BQ1086" s="102"/>
    </row>
    <row r="1087" spans="53:69">
      <c r="BC1087" s="163" t="s">
        <v>704</v>
      </c>
      <c r="BD1087" s="127" t="s">
        <v>250</v>
      </c>
      <c r="BM1087" s="7" t="s">
        <v>367</v>
      </c>
      <c r="BN1087" s="295" t="s">
        <v>796</v>
      </c>
      <c r="BO1087" s="106"/>
      <c r="BP1087" s="141"/>
      <c r="BQ1087" s="121"/>
    </row>
    <row r="1088" spans="53:69">
      <c r="BC1088" s="163" t="s">
        <v>706</v>
      </c>
      <c r="BD1088" s="127" t="s">
        <v>797</v>
      </c>
      <c r="BM1088" s="7" t="s">
        <v>368</v>
      </c>
      <c r="BN1088" s="295" t="s">
        <v>798</v>
      </c>
      <c r="BO1088" s="106"/>
      <c r="BP1088" s="141"/>
      <c r="BQ1088" s="102"/>
    </row>
    <row r="1089" spans="55:69">
      <c r="BC1089" s="163" t="s">
        <v>710</v>
      </c>
      <c r="BD1089" s="127" t="s">
        <v>256</v>
      </c>
      <c r="BM1089" s="7" t="s">
        <v>369</v>
      </c>
      <c r="BN1089" s="295" t="s">
        <v>799</v>
      </c>
      <c r="BO1089" s="106"/>
      <c r="BP1089" s="141"/>
      <c r="BQ1089" s="102"/>
    </row>
    <row r="1090" spans="55:69">
      <c r="BC1090" s="163" t="s">
        <v>712</v>
      </c>
      <c r="BD1090" s="127" t="s">
        <v>261</v>
      </c>
      <c r="BM1090" s="7" t="s">
        <v>370</v>
      </c>
      <c r="BN1090" s="295" t="s">
        <v>800</v>
      </c>
      <c r="BO1090" s="106"/>
      <c r="BP1090" s="141"/>
      <c r="BQ1090" s="102"/>
    </row>
    <row r="1091" spans="55:69">
      <c r="BC1091" s="137" t="s">
        <v>714</v>
      </c>
      <c r="BD1091" s="127" t="s">
        <v>254</v>
      </c>
      <c r="BM1091" s="7" t="s">
        <v>371</v>
      </c>
      <c r="BN1091" s="295" t="s">
        <v>801</v>
      </c>
      <c r="BO1091" s="131"/>
      <c r="BP1091" s="141"/>
      <c r="BQ1091" s="102"/>
    </row>
    <row r="1092" spans="55:69">
      <c r="BC1092" s="137" t="s">
        <v>717</v>
      </c>
      <c r="BD1092" s="127" t="s">
        <v>269</v>
      </c>
      <c r="BM1092" s="7" t="s">
        <v>372</v>
      </c>
      <c r="BN1092" s="295" t="s">
        <v>802</v>
      </c>
      <c r="BO1092" s="131"/>
      <c r="BP1092" s="154"/>
      <c r="BQ1092" s="123"/>
    </row>
    <row r="1093" spans="55:69">
      <c r="BC1093" s="137" t="s">
        <v>719</v>
      </c>
      <c r="BD1093" s="127" t="s">
        <v>274</v>
      </c>
      <c r="BM1093" s="7" t="s">
        <v>373</v>
      </c>
      <c r="BN1093" s="295" t="s">
        <v>803</v>
      </c>
      <c r="BO1093" s="131"/>
      <c r="BP1093" s="141"/>
      <c r="BQ1093" s="123"/>
    </row>
    <row r="1094" spans="55:69">
      <c r="BC1094" s="137" t="s">
        <v>721</v>
      </c>
      <c r="BD1094" s="127" t="s">
        <v>279</v>
      </c>
      <c r="BM1094" s="7" t="s">
        <v>374</v>
      </c>
      <c r="BN1094" s="295" t="s">
        <v>804</v>
      </c>
      <c r="BO1094" s="152"/>
      <c r="BP1094" s="154"/>
      <c r="BQ1094" s="123"/>
    </row>
    <row r="1095" spans="55:69">
      <c r="BC1095" s="137" t="s">
        <v>724</v>
      </c>
      <c r="BD1095" s="127" t="s">
        <v>805</v>
      </c>
      <c r="BM1095" s="7" t="s">
        <v>375</v>
      </c>
      <c r="BN1095" s="295" t="s">
        <v>806</v>
      </c>
      <c r="BO1095" s="152"/>
      <c r="BP1095" s="138"/>
      <c r="BQ1095" s="102"/>
    </row>
    <row r="1096" spans="55:69">
      <c r="BC1096" s="137" t="s">
        <v>726</v>
      </c>
      <c r="BD1096" s="127" t="s">
        <v>285</v>
      </c>
      <c r="BM1096" s="7" t="s">
        <v>376</v>
      </c>
      <c r="BN1096" s="295" t="s">
        <v>807</v>
      </c>
      <c r="BO1096" s="130"/>
      <c r="BP1096" s="138"/>
      <c r="BQ1096" s="124"/>
    </row>
    <row r="1097" spans="55:69">
      <c r="BC1097" s="137" t="s">
        <v>729</v>
      </c>
      <c r="BD1097" s="127" t="s">
        <v>808</v>
      </c>
      <c r="BE1097" s="164" t="s">
        <v>57</v>
      </c>
      <c r="BM1097" s="7" t="s">
        <v>377</v>
      </c>
      <c r="BN1097" s="295" t="s">
        <v>809</v>
      </c>
      <c r="BO1097" s="152"/>
      <c r="BP1097" s="138"/>
      <c r="BQ1097" s="124"/>
    </row>
    <row r="1098" spans="55:69">
      <c r="BC1098" s="137" t="s">
        <v>733</v>
      </c>
      <c r="BD1098" s="127" t="s">
        <v>810</v>
      </c>
      <c r="BE1098" s="164" t="s">
        <v>110</v>
      </c>
      <c r="BM1098" s="7" t="s">
        <v>378</v>
      </c>
      <c r="BN1098" s="295" t="s">
        <v>811</v>
      </c>
      <c r="BO1098" s="149"/>
      <c r="BP1098" s="8"/>
    </row>
    <row r="1099" spans="55:69">
      <c r="BC1099" s="137" t="s">
        <v>738</v>
      </c>
      <c r="BD1099" s="127" t="s">
        <v>812</v>
      </c>
      <c r="BE1099" s="164" t="s">
        <v>57</v>
      </c>
      <c r="BM1099" s="7" t="s">
        <v>379</v>
      </c>
      <c r="BN1099" s="295" t="s">
        <v>813</v>
      </c>
      <c r="BO1099" s="152"/>
      <c r="BP1099" s="8"/>
    </row>
    <row r="1100" spans="55:69">
      <c r="BC1100" s="137" t="s">
        <v>742</v>
      </c>
      <c r="BD1100" s="127" t="s">
        <v>814</v>
      </c>
      <c r="BE1100" s="164" t="s">
        <v>57</v>
      </c>
      <c r="BM1100" s="7" t="s">
        <v>381</v>
      </c>
      <c r="BN1100" s="295" t="s">
        <v>815</v>
      </c>
      <c r="BO1100" s="152"/>
      <c r="BP1100" s="8"/>
    </row>
    <row r="1101" spans="55:69">
      <c r="BC1101" s="137" t="s">
        <v>746</v>
      </c>
      <c r="BD1101" s="151" t="s">
        <v>816</v>
      </c>
      <c r="BE1101" s="151" t="s">
        <v>747</v>
      </c>
      <c r="BM1101" s="7" t="s">
        <v>382</v>
      </c>
      <c r="BN1101" s="295" t="s">
        <v>817</v>
      </c>
      <c r="BO1101" s="130"/>
      <c r="BP1101" s="8"/>
    </row>
    <row r="1102" spans="55:69" ht="15.75" thickBot="1">
      <c r="BM1102" s="7" t="s">
        <v>383</v>
      </c>
      <c r="BN1102" s="295" t="s">
        <v>818</v>
      </c>
      <c r="BO1102" s="152"/>
      <c r="BP1102" s="8"/>
    </row>
    <row r="1103" spans="55:69">
      <c r="BC1103" s="554" t="s">
        <v>625</v>
      </c>
      <c r="BD1103" s="555"/>
      <c r="BE1103" s="98" t="s">
        <v>819</v>
      </c>
      <c r="BM1103" s="7" t="s">
        <v>384</v>
      </c>
      <c r="BN1103" s="295" t="s">
        <v>820</v>
      </c>
      <c r="BO1103" s="152"/>
      <c r="BP1103" s="8"/>
    </row>
    <row r="1104" spans="55:69">
      <c r="BC1104" s="293" t="s">
        <v>821</v>
      </c>
      <c r="BD1104" s="294" t="s">
        <v>822</v>
      </c>
      <c r="BE1104" s="104" t="s">
        <v>632</v>
      </c>
      <c r="BM1104" s="7" t="s">
        <v>385</v>
      </c>
      <c r="BN1104" s="295" t="s">
        <v>823</v>
      </c>
      <c r="BO1104" s="130"/>
      <c r="BP1104" s="8"/>
    </row>
    <row r="1105" spans="55:68">
      <c r="BC1105" s="293" t="s">
        <v>821</v>
      </c>
      <c r="BD1105" s="294" t="s">
        <v>822</v>
      </c>
      <c r="BE1105" s="104" t="s">
        <v>635</v>
      </c>
      <c r="BM1105" s="7" t="s">
        <v>386</v>
      </c>
      <c r="BN1105" s="295" t="s">
        <v>824</v>
      </c>
      <c r="BO1105" s="130"/>
      <c r="BP1105" s="8"/>
    </row>
    <row r="1106" spans="55:68">
      <c r="BC1106" s="293" t="s">
        <v>825</v>
      </c>
      <c r="BD1106" s="294" t="s">
        <v>640</v>
      </c>
      <c r="BE1106" s="109" t="s">
        <v>641</v>
      </c>
      <c r="BM1106" s="7" t="s">
        <v>387</v>
      </c>
      <c r="BN1106" s="295" t="s">
        <v>826</v>
      </c>
      <c r="BO1106" s="101"/>
      <c r="BP1106" s="8"/>
    </row>
    <row r="1107" spans="55:68" ht="15.75">
      <c r="BC1107" s="293" t="s">
        <v>825</v>
      </c>
      <c r="BD1107" s="294" t="s">
        <v>640</v>
      </c>
      <c r="BE1107" s="110" t="s">
        <v>644</v>
      </c>
      <c r="BM1107" s="7" t="s">
        <v>388</v>
      </c>
      <c r="BN1107" s="295" t="s">
        <v>827</v>
      </c>
      <c r="BO1107" s="101"/>
      <c r="BP1107" s="8"/>
    </row>
    <row r="1108" spans="55:68" ht="15.75">
      <c r="BC1108" s="293" t="s">
        <v>825</v>
      </c>
      <c r="BD1108" s="294" t="s">
        <v>640</v>
      </c>
      <c r="BE1108" s="110" t="s">
        <v>647</v>
      </c>
      <c r="BM1108" s="7" t="s">
        <v>389</v>
      </c>
      <c r="BN1108" s="295" t="s">
        <v>828</v>
      </c>
      <c r="BO1108" s="101"/>
      <c r="BP1108" s="8"/>
    </row>
    <row r="1109" spans="55:68" ht="15.75">
      <c r="BC1109" s="293" t="s">
        <v>825</v>
      </c>
      <c r="BD1109" s="294" t="s">
        <v>640</v>
      </c>
      <c r="BE1109" s="112" t="s">
        <v>650</v>
      </c>
      <c r="BM1109" s="7" t="s">
        <v>390</v>
      </c>
      <c r="BN1109" s="295" t="s">
        <v>829</v>
      </c>
      <c r="BO1109" s="101"/>
      <c r="BP1109" s="8"/>
    </row>
    <row r="1110" spans="55:68">
      <c r="BC1110" s="293" t="s">
        <v>830</v>
      </c>
      <c r="BD1110" s="296" t="s">
        <v>831</v>
      </c>
      <c r="BE1110" s="114" t="s">
        <v>655</v>
      </c>
      <c r="BM1110" s="7" t="s">
        <v>391</v>
      </c>
      <c r="BN1110" s="295" t="s">
        <v>832</v>
      </c>
      <c r="BO1110" s="165"/>
      <c r="BP1110" s="8"/>
    </row>
    <row r="1111" spans="55:68">
      <c r="BC1111" s="293" t="s">
        <v>830</v>
      </c>
      <c r="BD1111" s="296" t="s">
        <v>831</v>
      </c>
      <c r="BE1111" s="114" t="s">
        <v>658</v>
      </c>
      <c r="BM1111" s="7" t="s">
        <v>393</v>
      </c>
      <c r="BN1111" s="295" t="s">
        <v>833</v>
      </c>
      <c r="BO1111" s="165"/>
      <c r="BP1111" s="8"/>
    </row>
    <row r="1112" spans="55:68" ht="15.75">
      <c r="BC1112" s="293" t="s">
        <v>830</v>
      </c>
      <c r="BD1112" s="296" t="s">
        <v>831</v>
      </c>
      <c r="BE1112" s="116" t="s">
        <v>662</v>
      </c>
      <c r="BM1112" s="7" t="s">
        <v>395</v>
      </c>
      <c r="BN1112" s="295" t="s">
        <v>834</v>
      </c>
      <c r="BO1112" s="165"/>
      <c r="BP1112" s="8"/>
    </row>
    <row r="1113" spans="55:68" ht="15.75">
      <c r="BC1113" s="293" t="s">
        <v>830</v>
      </c>
      <c r="BD1113" s="296" t="s">
        <v>831</v>
      </c>
      <c r="BE1113" s="112" t="s">
        <v>664</v>
      </c>
      <c r="BM1113" s="7" t="s">
        <v>397</v>
      </c>
      <c r="BN1113" s="295" t="s">
        <v>835</v>
      </c>
      <c r="BO1113" s="165"/>
      <c r="BP1113" s="8"/>
    </row>
    <row r="1114" spans="55:68" ht="15.75">
      <c r="BC1114" s="293" t="s">
        <v>830</v>
      </c>
      <c r="BD1114" s="296" t="s">
        <v>831</v>
      </c>
      <c r="BE1114" s="112" t="s">
        <v>667</v>
      </c>
      <c r="BM1114" s="7" t="s">
        <v>399</v>
      </c>
      <c r="BN1114" s="295" t="s">
        <v>836</v>
      </c>
      <c r="BO1114" s="165"/>
      <c r="BP1114" s="8"/>
    </row>
    <row r="1115" spans="55:68" ht="15.75">
      <c r="BC1115" s="293" t="s">
        <v>830</v>
      </c>
      <c r="BD1115" s="296" t="s">
        <v>831</v>
      </c>
      <c r="BE1115" s="112" t="s">
        <v>670</v>
      </c>
      <c r="BM1115" s="7" t="s">
        <v>400</v>
      </c>
      <c r="BN1115" s="295" t="s">
        <v>837</v>
      </c>
      <c r="BO1115" s="165"/>
      <c r="BP1115" s="8"/>
    </row>
    <row r="1116" spans="55:68" ht="31.5">
      <c r="BC1116" s="293" t="s">
        <v>830</v>
      </c>
      <c r="BD1116" s="296" t="s">
        <v>831</v>
      </c>
      <c r="BE1116" s="112" t="s">
        <v>673</v>
      </c>
      <c r="BM1116" s="7" t="s">
        <v>401</v>
      </c>
      <c r="BN1116" s="295" t="s">
        <v>838</v>
      </c>
      <c r="BO1116" s="165"/>
      <c r="BP1116" s="8"/>
    </row>
    <row r="1117" spans="55:68" ht="15.75">
      <c r="BC1117" s="293" t="s">
        <v>830</v>
      </c>
      <c r="BD1117" s="296" t="s">
        <v>831</v>
      </c>
      <c r="BE1117" s="112" t="s">
        <v>676</v>
      </c>
      <c r="BM1117" s="7" t="s">
        <v>402</v>
      </c>
      <c r="BN1117" s="295" t="s">
        <v>839</v>
      </c>
      <c r="BO1117" s="165"/>
      <c r="BP1117" s="8"/>
    </row>
    <row r="1118" spans="55:68" ht="31.5">
      <c r="BC1118" s="293" t="s">
        <v>830</v>
      </c>
      <c r="BD1118" s="296" t="s">
        <v>831</v>
      </c>
      <c r="BE1118" s="112" t="s">
        <v>678</v>
      </c>
      <c r="BM1118" s="7" t="s">
        <v>403</v>
      </c>
      <c r="BN1118" s="295" t="s">
        <v>840</v>
      </c>
      <c r="BO1118" s="101"/>
      <c r="BP1118" s="8"/>
    </row>
    <row r="1119" spans="55:68">
      <c r="BC1119" s="293" t="s">
        <v>841</v>
      </c>
      <c r="BD1119" s="127" t="s">
        <v>627</v>
      </c>
      <c r="BE1119" s="127" t="s">
        <v>627</v>
      </c>
      <c r="BM1119" s="7" t="s">
        <v>5</v>
      </c>
      <c r="BN1119" s="295" t="s">
        <v>842</v>
      </c>
      <c r="BO1119" s="152"/>
      <c r="BP1119" s="8"/>
    </row>
    <row r="1120" spans="55:68" ht="15.75">
      <c r="BC1120" s="293" t="s">
        <v>843</v>
      </c>
      <c r="BD1120" s="127" t="s">
        <v>561</v>
      </c>
      <c r="BE1120" s="166" t="s">
        <v>563</v>
      </c>
      <c r="BN1120" s="295" t="s">
        <v>844</v>
      </c>
      <c r="BO1120" s="167"/>
      <c r="BP1120" s="8"/>
    </row>
    <row r="1121" spans="55:68" ht="15.75">
      <c r="BC1121" s="293" t="s">
        <v>845</v>
      </c>
      <c r="BD1121" s="127" t="s">
        <v>210</v>
      </c>
      <c r="BE1121" s="166" t="s">
        <v>57</v>
      </c>
      <c r="BN1121" s="295" t="s">
        <v>846</v>
      </c>
      <c r="BO1121" s="168"/>
      <c r="BP1121" s="8"/>
    </row>
    <row r="1122" spans="55:68" ht="15.75">
      <c r="BC1122" s="293" t="s">
        <v>847</v>
      </c>
      <c r="BD1122" s="127" t="s">
        <v>82</v>
      </c>
      <c r="BE1122" s="166" t="s">
        <v>68</v>
      </c>
      <c r="BN1122" s="295" t="s">
        <v>848</v>
      </c>
      <c r="BO1122" s="169"/>
      <c r="BP1122" s="8"/>
    </row>
    <row r="1123" spans="55:68" ht="15.75">
      <c r="BC1123" s="293" t="s">
        <v>849</v>
      </c>
      <c r="BD1123" s="127" t="s">
        <v>220</v>
      </c>
      <c r="BE1123" s="166" t="s">
        <v>77</v>
      </c>
      <c r="BN1123" s="295" t="s">
        <v>850</v>
      </c>
      <c r="BO1123" s="169"/>
      <c r="BP1123" s="8"/>
    </row>
    <row r="1124" spans="55:68" ht="15.75">
      <c r="BC1124" s="293" t="s">
        <v>851</v>
      </c>
      <c r="BD1124" s="127" t="s">
        <v>693</v>
      </c>
      <c r="BE1124" s="166" t="s">
        <v>85</v>
      </c>
      <c r="BN1124" s="295" t="s">
        <v>852</v>
      </c>
      <c r="BO1124" s="168"/>
      <c r="BP1124" s="8"/>
    </row>
    <row r="1125" spans="55:68" ht="15.75">
      <c r="BC1125" s="163">
        <v>10</v>
      </c>
      <c r="BD1125" s="127" t="s">
        <v>229</v>
      </c>
      <c r="BE1125" s="166" t="s">
        <v>93</v>
      </c>
      <c r="BN1125" s="295" t="s">
        <v>853</v>
      </c>
      <c r="BO1125" s="105"/>
      <c r="BP1125" s="8"/>
    </row>
    <row r="1126" spans="55:68" ht="15.75">
      <c r="BC1126" s="163">
        <v>10</v>
      </c>
      <c r="BD1126" s="127" t="s">
        <v>229</v>
      </c>
      <c r="BE1126" s="166" t="s">
        <v>854</v>
      </c>
      <c r="BN1126" s="295" t="s">
        <v>855</v>
      </c>
      <c r="BO1126" s="169"/>
      <c r="BP1126" s="8"/>
    </row>
    <row r="1127" spans="55:68" ht="15.75">
      <c r="BC1127" s="163">
        <v>11</v>
      </c>
      <c r="BD1127" s="127" t="s">
        <v>235</v>
      </c>
      <c r="BE1127" s="166" t="s">
        <v>100</v>
      </c>
      <c r="BN1127" s="295" t="s">
        <v>856</v>
      </c>
      <c r="BO1127" s="105"/>
      <c r="BP1127" s="8"/>
    </row>
    <row r="1128" spans="55:68" ht="15.75">
      <c r="BC1128" s="163">
        <v>11</v>
      </c>
      <c r="BD1128" s="127" t="s">
        <v>235</v>
      </c>
      <c r="BE1128" s="166" t="s">
        <v>857</v>
      </c>
      <c r="BN1128" s="295" t="s">
        <v>858</v>
      </c>
      <c r="BO1128" s="105"/>
      <c r="BP1128" s="8"/>
    </row>
    <row r="1129" spans="55:68" ht="15.75">
      <c r="BC1129" s="163">
        <v>12</v>
      </c>
      <c r="BD1129" s="127" t="s">
        <v>859</v>
      </c>
      <c r="BE1129" s="166" t="s">
        <v>659</v>
      </c>
      <c r="BN1129" s="295" t="s">
        <v>860</v>
      </c>
      <c r="BO1129" s="101"/>
      <c r="BP1129" s="8"/>
    </row>
    <row r="1130" spans="55:68" ht="15.75">
      <c r="BC1130" s="163">
        <v>12</v>
      </c>
      <c r="BD1130" s="127" t="s">
        <v>859</v>
      </c>
      <c r="BE1130" s="166" t="s">
        <v>563</v>
      </c>
      <c r="BN1130" s="295" t="s">
        <v>861</v>
      </c>
      <c r="BO1130" s="130"/>
      <c r="BP1130" s="8"/>
    </row>
    <row r="1131" spans="55:68" ht="15.75">
      <c r="BC1131" s="163">
        <v>12</v>
      </c>
      <c r="BD1131" s="127" t="s">
        <v>859</v>
      </c>
      <c r="BE1131" s="166" t="s">
        <v>862</v>
      </c>
      <c r="BN1131" s="295" t="s">
        <v>863</v>
      </c>
      <c r="BO1131" s="130"/>
      <c r="BP1131" s="8"/>
    </row>
    <row r="1132" spans="55:68">
      <c r="BC1132" s="163">
        <v>13</v>
      </c>
      <c r="BD1132" s="127" t="s">
        <v>246</v>
      </c>
      <c r="BE1132" s="127" t="s">
        <v>110</v>
      </c>
      <c r="BN1132" s="295" t="s">
        <v>864</v>
      </c>
      <c r="BO1132" s="130"/>
      <c r="BP1132" s="8"/>
    </row>
    <row r="1133" spans="55:68">
      <c r="BC1133" s="163">
        <v>14</v>
      </c>
      <c r="BD1133" s="127" t="s">
        <v>250</v>
      </c>
      <c r="BE1133" s="127" t="s">
        <v>115</v>
      </c>
      <c r="BN1133" s="295" t="s">
        <v>865</v>
      </c>
      <c r="BO1133" s="130"/>
      <c r="BP1133" s="8"/>
    </row>
    <row r="1134" spans="55:68">
      <c r="BC1134" s="163">
        <v>15</v>
      </c>
      <c r="BD1134" s="127" t="s">
        <v>707</v>
      </c>
      <c r="BE1134" s="127" t="s">
        <v>120</v>
      </c>
      <c r="BN1134" s="295" t="s">
        <v>866</v>
      </c>
      <c r="BO1134" s="130"/>
      <c r="BP1134" s="8"/>
    </row>
    <row r="1135" spans="55:68">
      <c r="BC1135" s="163">
        <v>16</v>
      </c>
      <c r="BD1135" s="127" t="s">
        <v>125</v>
      </c>
      <c r="BE1135" s="127" t="s">
        <v>125</v>
      </c>
      <c r="BN1135" s="295" t="s">
        <v>867</v>
      </c>
      <c r="BO1135" s="130"/>
      <c r="BP1135" s="8"/>
    </row>
    <row r="1136" spans="55:68">
      <c r="BC1136" s="163">
        <v>17</v>
      </c>
      <c r="BD1136" s="127" t="s">
        <v>261</v>
      </c>
      <c r="BE1136" s="170" t="s">
        <v>131</v>
      </c>
      <c r="BN1136" s="295" t="s">
        <v>868</v>
      </c>
      <c r="BO1136" s="106"/>
      <c r="BP1136" s="8"/>
    </row>
    <row r="1137" spans="55:68">
      <c r="BC1137" s="163">
        <v>18</v>
      </c>
      <c r="BD1137" s="127" t="s">
        <v>715</v>
      </c>
      <c r="BE1137" s="170" t="s">
        <v>409</v>
      </c>
      <c r="BN1137" s="295" t="s">
        <v>869</v>
      </c>
      <c r="BO1137" s="106"/>
      <c r="BP1137" s="8"/>
    </row>
    <row r="1138" spans="55:68">
      <c r="BC1138" s="163">
        <v>19</v>
      </c>
      <c r="BD1138" s="127" t="s">
        <v>269</v>
      </c>
      <c r="BE1138" s="127" t="s">
        <v>141</v>
      </c>
      <c r="BN1138" s="295" t="s">
        <v>870</v>
      </c>
      <c r="BO1138" s="106"/>
      <c r="BP1138" s="8"/>
    </row>
    <row r="1139" spans="55:68">
      <c r="BC1139" s="163">
        <v>20</v>
      </c>
      <c r="BD1139" s="127" t="s">
        <v>274</v>
      </c>
      <c r="BE1139" s="127" t="s">
        <v>146</v>
      </c>
      <c r="BN1139" s="295" t="s">
        <v>871</v>
      </c>
      <c r="BO1139" s="130"/>
      <c r="BP1139" s="8"/>
    </row>
    <row r="1140" spans="55:68">
      <c r="BC1140" s="163">
        <v>21</v>
      </c>
      <c r="BD1140" s="127" t="s">
        <v>722</v>
      </c>
      <c r="BE1140" s="127" t="s">
        <v>152</v>
      </c>
      <c r="BN1140" s="295" t="s">
        <v>871</v>
      </c>
      <c r="BO1140" s="152"/>
      <c r="BP1140" s="8"/>
    </row>
    <row r="1141" spans="55:68">
      <c r="BC1141" s="163">
        <v>21</v>
      </c>
      <c r="BD1141" s="127" t="s">
        <v>722</v>
      </c>
      <c r="BE1141" s="127" t="s">
        <v>872</v>
      </c>
      <c r="BN1141" s="295" t="s">
        <v>873</v>
      </c>
      <c r="BO1141" s="130"/>
      <c r="BP1141" s="8"/>
    </row>
    <row r="1142" spans="55:68">
      <c r="BC1142" s="163" t="s">
        <v>724</v>
      </c>
      <c r="BD1142" s="127" t="s">
        <v>874</v>
      </c>
      <c r="BE1142" s="127" t="s">
        <v>157</v>
      </c>
      <c r="BN1142" s="295" t="s">
        <v>875</v>
      </c>
      <c r="BO1142" s="131"/>
      <c r="BP1142" s="8"/>
    </row>
    <row r="1143" spans="55:68">
      <c r="BC1143" s="163">
        <v>23</v>
      </c>
      <c r="BD1143" s="127" t="s">
        <v>285</v>
      </c>
      <c r="BE1143" s="127" t="s">
        <v>163</v>
      </c>
      <c r="BN1143" s="295" t="s">
        <v>876</v>
      </c>
      <c r="BO1143" s="105"/>
      <c r="BP1143" s="8"/>
    </row>
    <row r="1144" spans="55:68">
      <c r="BC1144" s="163" t="s">
        <v>729</v>
      </c>
      <c r="BD1144" s="127" t="s">
        <v>808</v>
      </c>
      <c r="BE1144" s="164" t="s">
        <v>57</v>
      </c>
      <c r="BN1144" s="295" t="s">
        <v>877</v>
      </c>
      <c r="BO1144" s="105"/>
      <c r="BP1144" s="8"/>
    </row>
    <row r="1145" spans="55:68">
      <c r="BC1145" s="163" t="s">
        <v>733</v>
      </c>
      <c r="BD1145" s="127" t="s">
        <v>810</v>
      </c>
      <c r="BE1145" s="164" t="s">
        <v>110</v>
      </c>
      <c r="BN1145" s="295" t="s">
        <v>878</v>
      </c>
      <c r="BO1145" s="105"/>
      <c r="BP1145" s="8"/>
    </row>
    <row r="1146" spans="55:68">
      <c r="BC1146" s="163" t="s">
        <v>738</v>
      </c>
      <c r="BD1146" s="127" t="s">
        <v>812</v>
      </c>
      <c r="BE1146" s="164" t="s">
        <v>57</v>
      </c>
      <c r="BN1146" s="295" t="s">
        <v>879</v>
      </c>
      <c r="BO1146" s="158"/>
      <c r="BP1146" s="8"/>
    </row>
    <row r="1147" spans="55:68">
      <c r="BC1147" s="163" t="s">
        <v>742</v>
      </c>
      <c r="BD1147" s="127" t="s">
        <v>814</v>
      </c>
      <c r="BE1147" s="164" t="s">
        <v>57</v>
      </c>
      <c r="BN1147" s="295" t="s">
        <v>880</v>
      </c>
      <c r="BO1147" s="105"/>
      <c r="BP1147" s="8"/>
    </row>
    <row r="1148" spans="55:68">
      <c r="BC1148" s="171" t="s">
        <v>746</v>
      </c>
      <c r="BD1148" s="151" t="s">
        <v>816</v>
      </c>
      <c r="BE1148" s="151" t="s">
        <v>747</v>
      </c>
      <c r="BN1148" s="295" t="s">
        <v>881</v>
      </c>
      <c r="BO1148" s="105"/>
      <c r="BP1148" s="8"/>
    </row>
    <row r="1149" spans="55:68">
      <c r="BN1149" s="295" t="s">
        <v>882</v>
      </c>
      <c r="BO1149" s="105"/>
      <c r="BP1149" s="8"/>
    </row>
    <row r="1150" spans="55:68">
      <c r="BN1150" s="295" t="s">
        <v>883</v>
      </c>
      <c r="BO1150" s="131"/>
      <c r="BP1150" s="8"/>
    </row>
    <row r="1151" spans="55:68">
      <c r="BN1151" s="295" t="s">
        <v>884</v>
      </c>
      <c r="BO1151" s="152"/>
      <c r="BP1151" s="8"/>
    </row>
    <row r="1152" spans="55:68">
      <c r="BN1152" s="295" t="s">
        <v>885</v>
      </c>
      <c r="BO1152" s="152"/>
      <c r="BP1152" s="8"/>
    </row>
    <row r="1153" spans="66:68">
      <c r="BN1153" s="295" t="s">
        <v>886</v>
      </c>
      <c r="BO1153" s="152"/>
      <c r="BP1153" s="8"/>
    </row>
    <row r="1154" spans="66:68">
      <c r="BN1154" s="295" t="s">
        <v>887</v>
      </c>
      <c r="BO1154" s="106"/>
      <c r="BP1154" s="8"/>
    </row>
    <row r="1155" spans="66:68">
      <c r="BN1155" s="295" t="s">
        <v>888</v>
      </c>
      <c r="BO1155" s="106"/>
      <c r="BP1155" s="8"/>
    </row>
    <row r="1156" spans="66:68">
      <c r="BN1156" s="295" t="s">
        <v>889</v>
      </c>
      <c r="BO1156" s="106"/>
      <c r="BP1156" s="8"/>
    </row>
    <row r="1157" spans="66:68">
      <c r="BN1157" s="295" t="s">
        <v>890</v>
      </c>
      <c r="BO1157" s="106"/>
      <c r="BP1157" s="8"/>
    </row>
    <row r="1158" spans="66:68">
      <c r="BN1158" s="295" t="s">
        <v>890</v>
      </c>
      <c r="BO1158" s="106"/>
      <c r="BP1158" s="8"/>
    </row>
    <row r="1159" spans="66:68">
      <c r="BN1159" s="295" t="s">
        <v>891</v>
      </c>
      <c r="BO1159" s="106"/>
      <c r="BP1159" s="8"/>
    </row>
    <row r="1160" spans="66:68">
      <c r="BN1160" s="295" t="s">
        <v>892</v>
      </c>
      <c r="BO1160" s="106"/>
      <c r="BP1160" s="8"/>
    </row>
    <row r="1161" spans="66:68">
      <c r="BN1161" s="295" t="s">
        <v>893</v>
      </c>
      <c r="BO1161" s="172"/>
      <c r="BP1161" s="8"/>
    </row>
    <row r="1162" spans="66:68">
      <c r="BN1162" s="295" t="s">
        <v>894</v>
      </c>
      <c r="BO1162" s="173"/>
      <c r="BP1162" s="8"/>
    </row>
    <row r="1163" spans="66:68">
      <c r="BN1163" s="295" t="s">
        <v>894</v>
      </c>
      <c r="BO1163" s="172"/>
      <c r="BP1163" s="8"/>
    </row>
    <row r="1164" spans="66:68">
      <c r="BN1164" s="295" t="s">
        <v>895</v>
      </c>
      <c r="BO1164" s="173"/>
      <c r="BP1164" s="8"/>
    </row>
    <row r="1165" spans="66:68">
      <c r="BN1165" s="295" t="s">
        <v>896</v>
      </c>
      <c r="BO1165" s="172"/>
      <c r="BP1165" s="8"/>
    </row>
    <row r="1166" spans="66:68">
      <c r="BN1166" s="295" t="s">
        <v>896</v>
      </c>
      <c r="BO1166" s="172"/>
      <c r="BP1166" s="8"/>
    </row>
    <row r="1167" spans="66:68">
      <c r="BN1167" s="295" t="s">
        <v>897</v>
      </c>
      <c r="BO1167" s="173"/>
      <c r="BP1167" s="8"/>
    </row>
    <row r="1168" spans="66:68">
      <c r="BN1168" s="295" t="s">
        <v>898</v>
      </c>
      <c r="BO1168" s="172"/>
      <c r="BP1168" s="8"/>
    </row>
    <row r="1169" spans="66:68">
      <c r="BN1169" s="295" t="s">
        <v>899</v>
      </c>
      <c r="BO1169" s="174"/>
      <c r="BP1169" s="8"/>
    </row>
    <row r="1170" spans="66:68">
      <c r="BN1170" s="295" t="s">
        <v>900</v>
      </c>
      <c r="BO1170" s="174"/>
      <c r="BP1170" s="8"/>
    </row>
    <row r="1171" spans="66:68">
      <c r="BN1171" s="295" t="s">
        <v>901</v>
      </c>
      <c r="BO1171" s="174"/>
      <c r="BP1171" s="8"/>
    </row>
    <row r="1172" spans="66:68">
      <c r="BN1172" s="295" t="s">
        <v>902</v>
      </c>
      <c r="BO1172" s="174"/>
      <c r="BP1172" s="8"/>
    </row>
    <row r="1173" spans="66:68">
      <c r="BN1173" s="295" t="s">
        <v>903</v>
      </c>
      <c r="BO1173" s="174"/>
      <c r="BP1173" s="8"/>
    </row>
    <row r="1174" spans="66:68">
      <c r="BN1174" s="295" t="s">
        <v>904</v>
      </c>
      <c r="BO1174" s="175"/>
      <c r="BP1174" s="8"/>
    </row>
    <row r="1175" spans="66:68">
      <c r="BN1175" s="295" t="s">
        <v>905</v>
      </c>
      <c r="BO1175" s="106"/>
      <c r="BP1175" s="8"/>
    </row>
    <row r="1176" spans="66:68">
      <c r="BN1176" s="295" t="s">
        <v>906</v>
      </c>
      <c r="BO1176" s="106"/>
      <c r="BP1176" s="8"/>
    </row>
    <row r="1177" spans="66:68">
      <c r="BN1177" s="295" t="s">
        <v>907</v>
      </c>
      <c r="BO1177" s="106"/>
      <c r="BP1177" s="8"/>
    </row>
    <row r="1178" spans="66:68">
      <c r="BN1178" s="295" t="s">
        <v>908</v>
      </c>
      <c r="BO1178" s="106"/>
      <c r="BP1178" s="8"/>
    </row>
    <row r="1179" spans="66:68">
      <c r="BN1179" s="295" t="s">
        <v>909</v>
      </c>
      <c r="BO1179" s="130"/>
      <c r="BP1179" s="8"/>
    </row>
    <row r="1180" spans="66:68">
      <c r="BN1180" s="295" t="s">
        <v>909</v>
      </c>
      <c r="BO1180" s="101"/>
      <c r="BP1180" s="8"/>
    </row>
    <row r="1181" spans="66:68">
      <c r="BN1181" s="295" t="s">
        <v>910</v>
      </c>
      <c r="BO1181" s="106"/>
      <c r="BP1181" s="8"/>
    </row>
    <row r="1182" spans="66:68">
      <c r="BN1182" s="295" t="s">
        <v>911</v>
      </c>
      <c r="BO1182" s="101"/>
      <c r="BP1182" s="8"/>
    </row>
    <row r="1183" spans="66:68">
      <c r="BN1183" s="295" t="s">
        <v>912</v>
      </c>
      <c r="BO1183" s="130"/>
      <c r="BP1183" s="8"/>
    </row>
    <row r="1184" spans="66:68">
      <c r="BN1184" s="295" t="s">
        <v>913</v>
      </c>
      <c r="BO1184" s="152"/>
      <c r="BP1184" s="8"/>
    </row>
    <row r="1185" spans="66:68">
      <c r="BN1185" s="295" t="s">
        <v>914</v>
      </c>
      <c r="BO1185" s="152"/>
      <c r="BP1185" s="8"/>
    </row>
    <row r="1186" spans="66:68">
      <c r="BN1186" s="295" t="s">
        <v>915</v>
      </c>
      <c r="BO1186" s="152"/>
      <c r="BP1186" s="8"/>
    </row>
    <row r="1187" spans="66:68">
      <c r="BN1187" s="295" t="s">
        <v>916</v>
      </c>
      <c r="BO1187" s="176"/>
      <c r="BP1187" s="8"/>
    </row>
    <row r="1188" spans="66:68">
      <c r="BN1188" s="295" t="s">
        <v>916</v>
      </c>
      <c r="BO1188" s="177"/>
      <c r="BP1188" s="8"/>
    </row>
    <row r="1189" spans="66:68">
      <c r="BN1189" s="295" t="s">
        <v>917</v>
      </c>
      <c r="BO1189" s="167"/>
      <c r="BP1189" s="8"/>
    </row>
    <row r="1190" spans="66:68">
      <c r="BN1190" s="295" t="s">
        <v>918</v>
      </c>
      <c r="BO1190" s="178"/>
      <c r="BP1190" s="8"/>
    </row>
    <row r="1191" spans="66:68">
      <c r="BN1191" s="295" t="s">
        <v>919</v>
      </c>
      <c r="BO1191" s="178"/>
      <c r="BP1191" s="8"/>
    </row>
    <row r="1192" spans="66:68">
      <c r="BN1192" s="295" t="s">
        <v>920</v>
      </c>
      <c r="BO1192" s="179"/>
      <c r="BP1192" s="8"/>
    </row>
    <row r="1193" spans="66:68">
      <c r="BN1193" s="295" t="s">
        <v>921</v>
      </c>
      <c r="BO1193" s="179"/>
      <c r="BP1193" s="8"/>
    </row>
    <row r="1194" spans="66:68">
      <c r="BN1194" s="295" t="s">
        <v>922</v>
      </c>
      <c r="BO1194" s="179"/>
      <c r="BP1194" s="8"/>
    </row>
    <row r="1195" spans="66:68">
      <c r="BN1195" s="295" t="s">
        <v>923</v>
      </c>
      <c r="BO1195" s="167"/>
      <c r="BP1195" s="8"/>
    </row>
    <row r="1196" spans="66:68">
      <c r="BN1196" s="295" t="s">
        <v>924</v>
      </c>
      <c r="BO1196" s="177"/>
      <c r="BP1196" s="8"/>
    </row>
    <row r="1197" spans="66:68">
      <c r="BN1197" s="295" t="s">
        <v>925</v>
      </c>
      <c r="BO1197" s="177"/>
      <c r="BP1197" s="8"/>
    </row>
    <row r="1198" spans="66:68">
      <c r="BN1198" s="295" t="s">
        <v>926</v>
      </c>
      <c r="BO1198" s="177"/>
      <c r="BP1198" s="8"/>
    </row>
    <row r="1199" spans="66:68">
      <c r="BN1199" s="295" t="s">
        <v>927</v>
      </c>
      <c r="BO1199" s="177"/>
      <c r="BP1199" s="8"/>
    </row>
    <row r="1200" spans="66:68">
      <c r="BN1200" s="295" t="s">
        <v>928</v>
      </c>
      <c r="BO1200" s="177"/>
      <c r="BP1200" s="8"/>
    </row>
    <row r="1201" spans="66:68">
      <c r="BN1201" s="295" t="s">
        <v>929</v>
      </c>
      <c r="BO1201" s="177"/>
      <c r="BP1201" s="8"/>
    </row>
    <row r="1202" spans="66:68">
      <c r="BN1202" s="295" t="s">
        <v>930</v>
      </c>
      <c r="BO1202" s="180"/>
      <c r="BP1202" s="8"/>
    </row>
    <row r="1203" spans="66:68">
      <c r="BN1203" s="295" t="s">
        <v>931</v>
      </c>
      <c r="BO1203" s="176"/>
      <c r="BP1203" s="8"/>
    </row>
    <row r="1204" spans="66:68">
      <c r="BN1204" s="295" t="s">
        <v>932</v>
      </c>
      <c r="BO1204" s="176"/>
      <c r="BP1204" s="8"/>
    </row>
    <row r="1205" spans="66:68">
      <c r="BN1205" s="295" t="s">
        <v>933</v>
      </c>
      <c r="BO1205" s="176"/>
      <c r="BP1205" s="8"/>
    </row>
    <row r="1206" spans="66:68">
      <c r="BN1206" s="295" t="s">
        <v>934</v>
      </c>
      <c r="BO1206" s="176"/>
      <c r="BP1206" s="8"/>
    </row>
    <row r="1207" spans="66:68">
      <c r="BN1207" s="295" t="s">
        <v>935</v>
      </c>
      <c r="BO1207" s="181"/>
      <c r="BP1207" s="8"/>
    </row>
    <row r="1208" spans="66:68">
      <c r="BN1208" s="295" t="s">
        <v>936</v>
      </c>
      <c r="BO1208" s="182"/>
      <c r="BP1208" s="8"/>
    </row>
    <row r="1209" spans="66:68">
      <c r="BN1209" s="295" t="s">
        <v>937</v>
      </c>
      <c r="BO1209" s="177"/>
      <c r="BP1209" s="8"/>
    </row>
    <row r="1210" spans="66:68">
      <c r="BN1210" s="295" t="s">
        <v>938</v>
      </c>
      <c r="BO1210" s="177"/>
      <c r="BP1210" s="8"/>
    </row>
    <row r="1211" spans="66:68">
      <c r="BN1211" s="295" t="s">
        <v>939</v>
      </c>
      <c r="BO1211" s="177"/>
      <c r="BP1211" s="8"/>
    </row>
    <row r="1212" spans="66:68">
      <c r="BN1212" s="295" t="s">
        <v>940</v>
      </c>
      <c r="BO1212" s="177"/>
      <c r="BP1212" s="8"/>
    </row>
    <row r="1213" spans="66:68">
      <c r="BN1213" s="295" t="s">
        <v>941</v>
      </c>
      <c r="BO1213" s="177"/>
      <c r="BP1213" s="8"/>
    </row>
    <row r="1214" spans="66:68">
      <c r="BN1214" s="295" t="s">
        <v>942</v>
      </c>
      <c r="BO1214" s="177"/>
      <c r="BP1214" s="8"/>
    </row>
    <row r="1215" spans="66:68">
      <c r="BN1215" s="295" t="s">
        <v>943</v>
      </c>
      <c r="BO1215" s="177"/>
      <c r="BP1215" s="8"/>
    </row>
    <row r="1216" spans="66:68">
      <c r="BN1216" s="295" t="s">
        <v>944</v>
      </c>
      <c r="BO1216" s="177"/>
      <c r="BP1216" s="8"/>
    </row>
    <row r="1217" spans="66:68">
      <c r="BN1217" s="295" t="s">
        <v>945</v>
      </c>
      <c r="BO1217" s="177"/>
      <c r="BP1217" s="8"/>
    </row>
    <row r="1218" spans="66:68">
      <c r="BN1218" s="295" t="s">
        <v>946</v>
      </c>
      <c r="BO1218" s="177"/>
      <c r="BP1218" s="8"/>
    </row>
    <row r="1219" spans="66:68">
      <c r="BN1219" s="295" t="s">
        <v>947</v>
      </c>
      <c r="BO1219" s="177"/>
      <c r="BP1219" s="8"/>
    </row>
    <row r="1220" spans="66:68">
      <c r="BN1220" s="295" t="s">
        <v>948</v>
      </c>
      <c r="BO1220" s="183"/>
      <c r="BP1220" s="8"/>
    </row>
    <row r="1221" spans="66:68">
      <c r="BN1221" s="295" t="s">
        <v>949</v>
      </c>
      <c r="BO1221" s="183"/>
      <c r="BP1221" s="8"/>
    </row>
    <row r="1222" spans="66:68">
      <c r="BN1222" s="295" t="s">
        <v>950</v>
      </c>
      <c r="BO1222" s="179"/>
      <c r="BP1222" s="8"/>
    </row>
    <row r="1223" spans="66:68">
      <c r="BN1223" s="295" t="s">
        <v>951</v>
      </c>
      <c r="BO1223" s="179"/>
      <c r="BP1223" s="8"/>
    </row>
    <row r="1224" spans="66:68">
      <c r="BN1224" s="295" t="s">
        <v>952</v>
      </c>
      <c r="BO1224" s="176"/>
      <c r="BP1224" s="8"/>
    </row>
    <row r="1225" spans="66:68">
      <c r="BN1225" s="295" t="s">
        <v>953</v>
      </c>
      <c r="BO1225" s="176"/>
      <c r="BP1225" s="8"/>
    </row>
    <row r="1226" spans="66:68">
      <c r="BN1226" s="295" t="s">
        <v>954</v>
      </c>
      <c r="BO1226" s="179"/>
      <c r="BP1226" s="8"/>
    </row>
    <row r="1227" spans="66:68">
      <c r="BN1227" s="295" t="s">
        <v>955</v>
      </c>
      <c r="BO1227" s="179"/>
      <c r="BP1227" s="8"/>
    </row>
    <row r="1228" spans="66:68">
      <c r="BN1228" s="295" t="s">
        <v>956</v>
      </c>
      <c r="BO1228" s="120"/>
      <c r="BP1228" s="8"/>
    </row>
    <row r="1229" spans="66:68">
      <c r="BN1229" s="295" t="s">
        <v>957</v>
      </c>
      <c r="BO1229" s="120"/>
      <c r="BP1229" s="8"/>
    </row>
    <row r="1230" spans="66:68">
      <c r="BN1230" s="295" t="s">
        <v>958</v>
      </c>
      <c r="BO1230" s="139"/>
      <c r="BP1230" s="8"/>
    </row>
    <row r="1231" spans="66:68">
      <c r="BN1231" s="295" t="s">
        <v>959</v>
      </c>
      <c r="BO1231" s="120"/>
      <c r="BP1231" s="8"/>
    </row>
    <row r="1232" spans="66:68">
      <c r="BN1232" s="295" t="s">
        <v>960</v>
      </c>
      <c r="BO1232" s="120"/>
      <c r="BP1232" s="8"/>
    </row>
    <row r="1233" spans="66:68">
      <c r="BN1233" s="295" t="s">
        <v>961</v>
      </c>
      <c r="BO1233" s="158"/>
      <c r="BP1233" s="8"/>
    </row>
    <row r="1234" spans="66:68">
      <c r="BN1234" s="295" t="s">
        <v>962</v>
      </c>
      <c r="BO1234" s="120"/>
      <c r="BP1234" s="8"/>
    </row>
    <row r="1235" spans="66:68">
      <c r="BN1235" s="295" t="s">
        <v>963</v>
      </c>
      <c r="BO1235" s="158"/>
      <c r="BP1235" s="8"/>
    </row>
    <row r="1236" spans="66:68">
      <c r="BN1236" s="295" t="s">
        <v>964</v>
      </c>
      <c r="BO1236" s="101"/>
      <c r="BP1236" s="8"/>
    </row>
    <row r="1237" spans="66:68">
      <c r="BN1237" s="295" t="s">
        <v>965</v>
      </c>
      <c r="BO1237" s="101"/>
      <c r="BP1237" s="8"/>
    </row>
    <row r="1238" spans="66:68">
      <c r="BN1238" s="295" t="s">
        <v>966</v>
      </c>
      <c r="BO1238" s="101"/>
      <c r="BP1238" s="8"/>
    </row>
    <row r="1239" spans="66:68">
      <c r="BN1239" s="295" t="s">
        <v>967</v>
      </c>
      <c r="BO1239" s="101"/>
      <c r="BP1239" s="8"/>
    </row>
    <row r="1240" spans="66:68">
      <c r="BN1240" s="295" t="s">
        <v>968</v>
      </c>
      <c r="BO1240" s="101"/>
      <c r="BP1240" s="8"/>
    </row>
    <row r="1241" spans="66:68">
      <c r="BN1241" s="295" t="s">
        <v>969</v>
      </c>
      <c r="BO1241" s="101"/>
      <c r="BP1241" s="8"/>
    </row>
    <row r="1242" spans="66:68">
      <c r="BN1242" s="295" t="s">
        <v>970</v>
      </c>
      <c r="BO1242" s="101"/>
      <c r="BP1242" s="8"/>
    </row>
    <row r="1243" spans="66:68">
      <c r="BN1243" s="295" t="s">
        <v>971</v>
      </c>
      <c r="BO1243" s="101"/>
      <c r="BP1243" s="8"/>
    </row>
    <row r="1244" spans="66:68">
      <c r="BN1244" s="295" t="s">
        <v>972</v>
      </c>
      <c r="BO1244" s="176"/>
      <c r="BP1244" s="8"/>
    </row>
    <row r="1245" spans="66:68">
      <c r="BN1245" s="295" t="s">
        <v>973</v>
      </c>
      <c r="BO1245" s="184"/>
      <c r="BP1245" s="8"/>
    </row>
    <row r="1246" spans="66:68">
      <c r="BO1246" s="101"/>
      <c r="BP1246" s="8"/>
    </row>
  </sheetData>
  <dataConsolidate/>
  <mergeCells count="151">
    <mergeCell ref="A32:A33"/>
    <mergeCell ref="B32:B33"/>
    <mergeCell ref="F34:G34"/>
    <mergeCell ref="I34:J34"/>
    <mergeCell ref="L34:N34"/>
    <mergeCell ref="BC1103:BD1103"/>
    <mergeCell ref="BC1006:BC1007"/>
    <mergeCell ref="BD1006:BD1007"/>
    <mergeCell ref="BC1008:BC1011"/>
    <mergeCell ref="BD1008:BD1011"/>
    <mergeCell ref="BF1008:BF1011"/>
    <mergeCell ref="BC1012:BC1020"/>
    <mergeCell ref="BD1012:BD1020"/>
    <mergeCell ref="A43:Y43"/>
    <mergeCell ref="A44:B44"/>
    <mergeCell ref="C44:Y44"/>
    <mergeCell ref="A45:B45"/>
    <mergeCell ref="C45:Y45"/>
    <mergeCell ref="BC1004:BF1004"/>
    <mergeCell ref="A41:B41"/>
    <mergeCell ref="L41:M41"/>
    <mergeCell ref="N41:O41"/>
    <mergeCell ref="P41:Q41"/>
    <mergeCell ref="W41:X41"/>
    <mergeCell ref="A42:B42"/>
    <mergeCell ref="L42:M42"/>
    <mergeCell ref="N42:O42"/>
    <mergeCell ref="P42:Q42"/>
    <mergeCell ref="W42:X42"/>
    <mergeCell ref="A36:Y36"/>
    <mergeCell ref="A37:J37"/>
    <mergeCell ref="K37:Y37"/>
    <mergeCell ref="A38:E38"/>
    <mergeCell ref="F38:J38"/>
    <mergeCell ref="K38:K40"/>
    <mergeCell ref="L38:Y38"/>
    <mergeCell ref="A39:B40"/>
    <mergeCell ref="C39:C40"/>
    <mergeCell ref="D39:D40"/>
    <mergeCell ref="R39:V39"/>
    <mergeCell ref="W39:X40"/>
    <mergeCell ref="Y39:Y40"/>
    <mergeCell ref="L40:M40"/>
    <mergeCell ref="N40:O40"/>
    <mergeCell ref="P40:Q40"/>
    <mergeCell ref="S40:T40"/>
    <mergeCell ref="E39:E40"/>
    <mergeCell ref="F39:F40"/>
    <mergeCell ref="G39:H40"/>
    <mergeCell ref="I39:I40"/>
    <mergeCell ref="J39:J40"/>
    <mergeCell ref="L39:Q39"/>
    <mergeCell ref="L30:N30"/>
    <mergeCell ref="F31:G31"/>
    <mergeCell ref="L31:N31"/>
    <mergeCell ref="F32:G32"/>
    <mergeCell ref="L32:N32"/>
    <mergeCell ref="F35:G35"/>
    <mergeCell ref="I35:J35"/>
    <mergeCell ref="L35:N35"/>
    <mergeCell ref="A28:A31"/>
    <mergeCell ref="B28:B31"/>
    <mergeCell ref="F28:G28"/>
    <mergeCell ref="I28:J28"/>
    <mergeCell ref="L28:N28"/>
    <mergeCell ref="F29:G29"/>
    <mergeCell ref="I29:J29"/>
    <mergeCell ref="L29:N29"/>
    <mergeCell ref="F30:G30"/>
    <mergeCell ref="I30:J30"/>
    <mergeCell ref="I32:J32"/>
    <mergeCell ref="F33:G33"/>
    <mergeCell ref="I33:J33"/>
    <mergeCell ref="L33:N33"/>
    <mergeCell ref="A26:A27"/>
    <mergeCell ref="B26:B27"/>
    <mergeCell ref="F26:G26"/>
    <mergeCell ref="I26:J26"/>
    <mergeCell ref="L26:N26"/>
    <mergeCell ref="F27:G27"/>
    <mergeCell ref="I27:J27"/>
    <mergeCell ref="L27:N27"/>
    <mergeCell ref="F24:G24"/>
    <mergeCell ref="I24:J24"/>
    <mergeCell ref="L24:N24"/>
    <mergeCell ref="F25:G25"/>
    <mergeCell ref="I25:J25"/>
    <mergeCell ref="L25:N25"/>
    <mergeCell ref="F23:G23"/>
    <mergeCell ref="I23:J23"/>
    <mergeCell ref="L23:N23"/>
    <mergeCell ref="F20:G20"/>
    <mergeCell ref="I20:J20"/>
    <mergeCell ref="L20:N20"/>
    <mergeCell ref="F21:G21"/>
    <mergeCell ref="I21:J21"/>
    <mergeCell ref="L21:N21"/>
    <mergeCell ref="F19:G19"/>
    <mergeCell ref="I19:J19"/>
    <mergeCell ref="L19:N19"/>
    <mergeCell ref="H16:H17"/>
    <mergeCell ref="I16:J17"/>
    <mergeCell ref="K16:K17"/>
    <mergeCell ref="L16:N17"/>
    <mergeCell ref="F22:G22"/>
    <mergeCell ref="I22:J22"/>
    <mergeCell ref="L22:N22"/>
    <mergeCell ref="A12:Y12"/>
    <mergeCell ref="B13:C13"/>
    <mergeCell ref="E13:H13"/>
    <mergeCell ref="J13:M13"/>
    <mergeCell ref="N13:O13"/>
    <mergeCell ref="P13:Y13"/>
    <mergeCell ref="F18:G18"/>
    <mergeCell ref="I18:J18"/>
    <mergeCell ref="L18:N18"/>
    <mergeCell ref="A14:Y14"/>
    <mergeCell ref="A15:A17"/>
    <mergeCell ref="B15:B17"/>
    <mergeCell ref="C15:V15"/>
    <mergeCell ref="W15:X15"/>
    <mergeCell ref="Y15:Y17"/>
    <mergeCell ref="C16:C17"/>
    <mergeCell ref="D16:D17"/>
    <mergeCell ref="E16:E17"/>
    <mergeCell ref="F16:G17"/>
    <mergeCell ref="W16:X16"/>
    <mergeCell ref="O16:T16"/>
    <mergeCell ref="U16:V16"/>
    <mergeCell ref="B1:T1"/>
    <mergeCell ref="A2:U2"/>
    <mergeCell ref="W2:Y2"/>
    <mergeCell ref="A3:U3"/>
    <mergeCell ref="W3:X3"/>
    <mergeCell ref="A4:U4"/>
    <mergeCell ref="B10:I10"/>
    <mergeCell ref="K10:P10"/>
    <mergeCell ref="B11:D11"/>
    <mergeCell ref="E11:I11"/>
    <mergeCell ref="K11:P11"/>
    <mergeCell ref="A8:Y8"/>
    <mergeCell ref="A9:I9"/>
    <mergeCell ref="J9:P9"/>
    <mergeCell ref="Q9:S11"/>
    <mergeCell ref="T9:Y11"/>
    <mergeCell ref="A6:Y6"/>
    <mergeCell ref="B7:H7"/>
    <mergeCell ref="K7:M7"/>
    <mergeCell ref="O7:T7"/>
    <mergeCell ref="U7:V7"/>
    <mergeCell ref="W7:Y7"/>
  </mergeCells>
  <dataValidations count="29">
    <dataValidation type="list" allowBlank="1" showInputMessage="1" showErrorMessage="1" error="!!Debe seleccionar de la lista la frecuencia que mide el indicador!!" prompt="!!Seleccione la frecuencia para medir el indicador!!" sqref="M18:N21 M28:N28 M25:N26 M33:N35 L18:L35">
      <formula1>$Z$6:$Z$13</formula1>
    </dataValidation>
    <dataValidation type="custom" allowBlank="1" showInputMessage="1" showErrorMessage="1" error="!! No modifique esta información !!" sqref="A6:Y6 A7 I7 N7 U7:V7 A8:Y8 A9:P9 Q9:S11 J10:J11 A10:A11 A12:Y12 A13 D13 I13 N13:O13 A14:Y17 A36:Y40 A43:Y43 E41:E42 J41:K42 P41:Q42 V41:Y42">
      <formula1>0</formula1>
    </dataValidation>
    <dataValidation type="custom" allowBlank="1" showInputMessage="1" showErrorMessage="1" error="!!No modifique esta información!!" sqref="A41:B42">
      <formula1>0</formula1>
    </dataValidation>
    <dataValidation type="list" allowBlank="1" showInputMessage="1" showErrorMessage="1" sqref="P13">
      <formula1>$BN$1005:$BN$1245</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$BJ$1005:$BJ$1025</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18:G21 G25:G26 G28 G33:G35 F18:F35">
      <formula1>$AE$6:$AE$10</formula1>
    </dataValidation>
    <dataValidation type="list" allowBlank="1" showInputMessage="1" showErrorMessage="1" error="!!Debe elegir la dimennsión que mide el indicador!!" prompt="!!Seleccione la dimensión que mide el indicador!!" sqref="J18 I18:I35">
      <formula1>$AD$6:$AD$9</formula1>
    </dataValidation>
    <dataValidation type="list" allowBlank="1" showInputMessage="1" showErrorMessage="1" sqref="G41:G42 S41:S42">
      <formula1>$AH$6:$AH$20</formula1>
    </dataValidation>
    <dataValidation type="list" allowBlank="1" showInputMessage="1" showErrorMessage="1" sqref="E11:I11">
      <formula1>$BH$1005:$BH$1075</formula1>
    </dataValidation>
    <dataValidation type="list" allowBlank="1" showInputMessage="1" showErrorMessage="1" sqref="T9">
      <formula1>$BO$1004:$BO$1010</formula1>
    </dataValidation>
    <dataValidation type="list" allowBlank="1" showInputMessage="1" showErrorMessage="1" error="No puede cambiar el Nombre del  Programa, sólo ebe seleccionarlo.  " sqref="B7:H7">
      <formula1>$BB$1005:$BB$1073</formula1>
    </dataValidation>
    <dataValidation type="list" allowBlank="1" showInputMessage="1" showErrorMessage="1" sqref="B11:D11">
      <formula1>$BH$1005:$BH$1074</formula1>
    </dataValidation>
    <dataValidation type="list" allowBlank="1" showInputMessage="1" showErrorMessage="1" sqref="B10:I10">
      <formula1>$BG$1005:$BG$1009</formula1>
    </dataValidation>
    <dataValidation type="list" allowBlank="1" showInputMessage="1" showErrorMessage="1" sqref="J13">
      <formula1>$BM$1006:$BM$1118</formula1>
    </dataValidation>
    <dataValidation type="list" allowBlank="1" showInputMessage="1" showErrorMessage="1" sqref="E13">
      <formula1>$BL$1006:$BL$1033</formula1>
    </dataValidation>
    <dataValidation type="list" allowBlank="1" showInputMessage="1" showErrorMessage="1" sqref="B18">
      <formula1>FINES</formula1>
    </dataValidation>
    <dataValidation type="list" allowBlank="1" showInputMessage="1" showErrorMessage="1" sqref="B13:C13">
      <formula1>$BK$1005:$BK$1008</formula1>
    </dataValidation>
    <dataValidation type="list" allowBlank="1" showInputMessage="1" showErrorMessage="1" sqref="K10:M10">
      <formula1>$BI$1005:$BI$1048</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$BC$1074:$BC$1101</formula1>
    </dataValidation>
    <dataValidation type="list" allowBlank="1" showInputMessage="1" showErrorMessage="1" error="!!Seleccione el Trimestre del Reporte!!" prompt="!!Seleccione el Trimestre del Reporte!!" sqref="Y3">
      <formula1>$AA$2:$AA$5</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35">
      <formula1>$AI$6:$AI$8</formula1>
    </dataValidation>
    <dataValidation type="list" allowBlank="1" showInputMessage="1" showErrorMessage="1" error="!!Debe elegir el tipo de indicador de la lista!!" prompt="!!Seleccione el tipo de indicador!!" sqref="H18:H35">
      <formula1>$AC$6:$AC$7</formula1>
    </dataValidation>
    <dataValidation allowBlank="1" showInputMessage="1" showErrorMessage="1" prompt="!!Registre la meta Programada al trimestre de reporte!!" sqref="V18:V35"/>
    <dataValidation allowBlank="1" showInputMessage="1" showErrorMessage="1" error="!!Registre en números relativos, la meta programada al trimestre de reporte!!" prompt="!!Registre en números relativos, la meta programada al trimestre de reporte!!" sqref="X18:X35"/>
    <dataValidation allowBlank="1" showInputMessage="1" showErrorMessage="1" error="!!Registre en números absolutos, la meta programada al trimestre de reporte!!" prompt="!!Registre en números absolutos, la meta programada al trimestre de reporte!!" sqref="W18:W35"/>
    <dataValidation type="list" allowBlank="1" showInputMessage="1" showErrorMessage="1" error="!!Debe seleccionar de la lista el sentido de medición del indicador!!!!" prompt="!!Seleccione el sentido de medición del indicador!!" sqref="K18:K35">
      <formula1>$AF$6:$AF$7</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69"/>
  <sheetViews>
    <sheetView showGridLines="0" view="pageBreakPreview" topLeftCell="A5" zoomScale="80" zoomScaleNormal="80" zoomScaleSheetLayoutView="80" workbookViewId="0">
      <selection activeCell="I18" sqref="I18:J18"/>
    </sheetView>
  </sheetViews>
  <sheetFormatPr baseColWidth="10" defaultRowHeight="15"/>
  <cols>
    <col min="1" max="1" width="17.42578125" style="7" customWidth="1"/>
    <col min="2" max="2" width="19.85546875" style="7" customWidth="1"/>
    <col min="3" max="3" width="24.5703125" style="7" customWidth="1"/>
    <col min="4" max="4" width="37.85546875" style="7" customWidth="1"/>
    <col min="5" max="5" width="34.28515625" style="7" customWidth="1"/>
    <col min="6" max="6" width="11.42578125" style="7" customWidth="1"/>
    <col min="7" max="7" width="8.140625" style="7" customWidth="1"/>
    <col min="8" max="8" width="10.5703125" style="7" customWidth="1"/>
    <col min="9" max="9" width="12" style="7" customWidth="1"/>
    <col min="10" max="10" width="12.140625" style="7" customWidth="1"/>
    <col min="11" max="11" width="13.28515625" style="7" customWidth="1"/>
    <col min="12" max="12" width="10.140625" style="7" customWidth="1"/>
    <col min="13" max="13" width="4.7109375" style="7" hidden="1" customWidth="1"/>
    <col min="14" max="14" width="14.5703125" style="7" customWidth="1"/>
    <col min="15" max="15" width="6.140625" style="7" hidden="1" customWidth="1"/>
    <col min="16" max="16" width="9.7109375" style="7" customWidth="1"/>
    <col min="17" max="17" width="7.140625" style="7" hidden="1" customWidth="1"/>
    <col min="18" max="18" width="9.42578125" style="7" customWidth="1"/>
    <col min="19" max="19" width="9.5703125" style="7" customWidth="1"/>
    <col min="20" max="20" width="7.5703125" style="7" customWidth="1"/>
    <col min="21" max="21" width="20.28515625" style="7" customWidth="1"/>
    <col min="22" max="22" width="7.28515625" style="7" customWidth="1"/>
    <col min="23" max="23" width="11" style="7" customWidth="1"/>
    <col min="24" max="24" width="9" style="7" customWidth="1"/>
    <col min="25" max="25" width="14.7109375" style="7" customWidth="1"/>
    <col min="26" max="26" width="11.5703125" style="7" hidden="1" customWidth="1"/>
    <col min="27" max="27" width="6.140625" style="7" hidden="1" customWidth="1"/>
    <col min="28" max="28" width="7.7109375" style="7" hidden="1" customWidth="1"/>
    <col min="29" max="30" width="11.42578125" style="7" hidden="1" customWidth="1"/>
    <col min="31" max="31" width="22.28515625" style="7" hidden="1" customWidth="1"/>
    <col min="32" max="32" width="18.5703125" style="7" hidden="1" customWidth="1"/>
    <col min="33" max="33" width="19.42578125" style="7" hidden="1" customWidth="1"/>
    <col min="34" max="34" width="11.42578125" style="7" hidden="1" customWidth="1"/>
    <col min="35" max="35" width="19.140625" style="7" hidden="1" customWidth="1"/>
    <col min="36" max="52" width="11.42578125" style="7" hidden="1" customWidth="1"/>
    <col min="53" max="53" width="7.85546875" style="7" hidden="1" customWidth="1"/>
    <col min="54" max="54" width="80" style="7" hidden="1" customWidth="1"/>
    <col min="55" max="55" width="11.5703125" style="7" hidden="1" customWidth="1"/>
    <col min="56" max="56" width="38.140625" style="7" hidden="1" customWidth="1"/>
    <col min="57" max="57" width="75.28515625" style="7" hidden="1" customWidth="1"/>
    <col min="58" max="58" width="73" style="7" hidden="1" customWidth="1"/>
    <col min="59" max="59" width="59.42578125" style="7" hidden="1" customWidth="1"/>
    <col min="60" max="60" width="45.7109375" style="7" hidden="1" customWidth="1"/>
    <col min="61" max="61" width="90" style="7" hidden="1" customWidth="1"/>
    <col min="62" max="62" width="43.42578125" style="7" hidden="1" customWidth="1"/>
    <col min="63" max="63" width="29.85546875" style="7" hidden="1" customWidth="1"/>
    <col min="64" max="64" width="38.85546875" style="7" hidden="1" customWidth="1"/>
    <col min="65" max="65" width="55.5703125" style="7" hidden="1" customWidth="1"/>
    <col min="66" max="66" width="96.85546875" style="7" hidden="1" customWidth="1"/>
    <col min="67" max="67" width="34" style="7" hidden="1" customWidth="1"/>
    <col min="68" max="68" width="85.28515625" style="7" hidden="1" customWidth="1"/>
    <col min="69" max="69" width="39" style="7" customWidth="1"/>
    <col min="70" max="16384" width="11.42578125" style="7"/>
  </cols>
  <sheetData>
    <row r="1" spans="1:54" s="8" customFormat="1" ht="16.5" hidden="1" customHeight="1">
      <c r="B1" s="696"/>
      <c r="C1" s="696"/>
      <c r="D1" s="696"/>
      <c r="E1" s="696"/>
      <c r="F1" s="696"/>
      <c r="G1" s="696"/>
      <c r="H1" s="696"/>
      <c r="I1" s="696"/>
      <c r="J1" s="696"/>
      <c r="K1" s="696"/>
      <c r="L1" s="696"/>
      <c r="M1" s="696"/>
      <c r="N1" s="696"/>
      <c r="O1" s="696"/>
      <c r="P1" s="696"/>
      <c r="Q1" s="696"/>
      <c r="R1" s="696"/>
      <c r="S1" s="696"/>
      <c r="T1" s="696"/>
    </row>
    <row r="2" spans="1:54" s="8" customFormat="1" ht="14.25" customHeight="1">
      <c r="A2" s="697" t="s">
        <v>547</v>
      </c>
      <c r="B2" s="697"/>
      <c r="C2" s="697"/>
      <c r="D2" s="697"/>
      <c r="E2" s="697"/>
      <c r="F2" s="697"/>
      <c r="G2" s="697"/>
      <c r="H2" s="697"/>
      <c r="I2" s="697"/>
      <c r="J2" s="697"/>
      <c r="K2" s="697"/>
      <c r="L2" s="697"/>
      <c r="M2" s="697"/>
      <c r="N2" s="697"/>
      <c r="O2" s="697"/>
      <c r="P2" s="697"/>
      <c r="Q2" s="697"/>
      <c r="R2" s="697"/>
      <c r="S2" s="697"/>
      <c r="T2" s="697"/>
      <c r="U2" s="697"/>
      <c r="V2" s="319"/>
      <c r="W2" s="698" t="s">
        <v>548</v>
      </c>
      <c r="X2" s="698"/>
      <c r="Y2" s="698"/>
      <c r="AA2" s="21" t="s">
        <v>549</v>
      </c>
    </row>
    <row r="3" spans="1:54" s="8" customFormat="1" ht="18" customHeight="1">
      <c r="A3" s="699"/>
      <c r="B3" s="699"/>
      <c r="C3" s="699"/>
      <c r="D3" s="699"/>
      <c r="E3" s="699"/>
      <c r="F3" s="699"/>
      <c r="G3" s="699"/>
      <c r="H3" s="699"/>
      <c r="I3" s="699"/>
      <c r="J3" s="699"/>
      <c r="K3" s="699"/>
      <c r="L3" s="699"/>
      <c r="M3" s="699"/>
      <c r="N3" s="699"/>
      <c r="O3" s="699"/>
      <c r="P3" s="699"/>
      <c r="Q3" s="699"/>
      <c r="R3" s="699"/>
      <c r="S3" s="699"/>
      <c r="T3" s="699"/>
      <c r="U3" s="699"/>
      <c r="V3" s="319"/>
      <c r="W3" s="700" t="s">
        <v>550</v>
      </c>
      <c r="X3" s="700"/>
      <c r="Y3" s="22" t="s">
        <v>553</v>
      </c>
      <c r="AA3" s="21" t="s">
        <v>552</v>
      </c>
    </row>
    <row r="4" spans="1:54" s="8" customFormat="1" ht="15.75" customHeight="1">
      <c r="A4" s="701"/>
      <c r="B4" s="701"/>
      <c r="C4" s="701"/>
      <c r="D4" s="701"/>
      <c r="E4" s="701"/>
      <c r="F4" s="701"/>
      <c r="G4" s="701"/>
      <c r="H4" s="701"/>
      <c r="I4" s="701"/>
      <c r="J4" s="701"/>
      <c r="K4" s="701"/>
      <c r="L4" s="701"/>
      <c r="M4" s="701"/>
      <c r="N4" s="701"/>
      <c r="O4" s="701"/>
      <c r="P4" s="701"/>
      <c r="Q4" s="701"/>
      <c r="R4" s="701"/>
      <c r="S4" s="701"/>
      <c r="T4" s="701"/>
      <c r="U4" s="701"/>
      <c r="V4" s="319"/>
      <c r="W4" s="23"/>
      <c r="X4" s="23"/>
      <c r="Y4" s="23"/>
      <c r="AA4" s="21" t="s">
        <v>553</v>
      </c>
    </row>
    <row r="5" spans="1:54" s="8" customFormat="1" ht="12.75" customHeight="1" thickBot="1">
      <c r="C5" s="319"/>
      <c r="D5" s="319"/>
      <c r="E5" s="319"/>
      <c r="F5" s="319"/>
      <c r="G5" s="319"/>
      <c r="H5" s="319"/>
      <c r="I5" s="319"/>
      <c r="J5" s="319"/>
      <c r="K5" s="319"/>
      <c r="L5" s="319"/>
      <c r="M5" s="319"/>
      <c r="N5" s="319"/>
      <c r="O5" s="319"/>
      <c r="P5" s="319"/>
      <c r="Q5" s="319"/>
      <c r="R5" s="319"/>
      <c r="S5" s="319"/>
      <c r="T5" s="319"/>
      <c r="U5" s="319"/>
      <c r="V5" s="319"/>
      <c r="W5" s="319"/>
      <c r="X5" s="319"/>
      <c r="Y5" s="319"/>
      <c r="AA5" s="262" t="s">
        <v>551</v>
      </c>
      <c r="AD5" s="8" t="s">
        <v>41</v>
      </c>
      <c r="AI5" s="263" t="s">
        <v>554</v>
      </c>
    </row>
    <row r="6" spans="1:54" s="25" customFormat="1" ht="19.5" thickBot="1">
      <c r="A6" s="657" t="s">
        <v>555</v>
      </c>
      <c r="B6" s="658"/>
      <c r="C6" s="658"/>
      <c r="D6" s="658"/>
      <c r="E6" s="658"/>
      <c r="F6" s="658"/>
      <c r="G6" s="658"/>
      <c r="H6" s="658"/>
      <c r="I6" s="658"/>
      <c r="J6" s="658"/>
      <c r="K6" s="658"/>
      <c r="L6" s="658"/>
      <c r="M6" s="658"/>
      <c r="N6" s="658"/>
      <c r="O6" s="658"/>
      <c r="P6" s="658"/>
      <c r="Q6" s="658"/>
      <c r="R6" s="658"/>
      <c r="S6" s="658"/>
      <c r="T6" s="658"/>
      <c r="U6" s="658"/>
      <c r="V6" s="658"/>
      <c r="W6" s="658"/>
      <c r="X6" s="658"/>
      <c r="Y6" s="659"/>
      <c r="Z6" s="24" t="s">
        <v>556</v>
      </c>
      <c r="AA6" s="7" t="s">
        <v>27</v>
      </c>
      <c r="AC6" s="7" t="s">
        <v>52</v>
      </c>
      <c r="AD6" s="26" t="s">
        <v>23</v>
      </c>
      <c r="AE6" s="26" t="s">
        <v>26</v>
      </c>
      <c r="AF6" s="5" t="s">
        <v>22</v>
      </c>
      <c r="AG6" s="7">
        <v>2013</v>
      </c>
      <c r="AH6" s="264" t="s">
        <v>557</v>
      </c>
      <c r="AI6" s="7" t="s">
        <v>558</v>
      </c>
      <c r="BA6" s="8"/>
      <c r="BB6" s="8"/>
    </row>
    <row r="7" spans="1:54" ht="30.75" customHeight="1" thickBot="1">
      <c r="A7" s="27" t="s">
        <v>6</v>
      </c>
      <c r="B7" s="687" t="s">
        <v>58</v>
      </c>
      <c r="C7" s="688"/>
      <c r="D7" s="688"/>
      <c r="E7" s="688"/>
      <c r="F7" s="688"/>
      <c r="G7" s="688"/>
      <c r="H7" s="689"/>
      <c r="I7" s="28" t="s">
        <v>559</v>
      </c>
      <c r="J7" s="29" t="s">
        <v>706</v>
      </c>
      <c r="K7" s="669" t="s">
        <v>797</v>
      </c>
      <c r="L7" s="670"/>
      <c r="M7" s="690"/>
      <c r="N7" s="27" t="s">
        <v>562</v>
      </c>
      <c r="O7" s="669" t="s">
        <v>563</v>
      </c>
      <c r="P7" s="670"/>
      <c r="Q7" s="670"/>
      <c r="R7" s="670"/>
      <c r="S7" s="670"/>
      <c r="T7" s="690"/>
      <c r="U7" s="691" t="s">
        <v>564</v>
      </c>
      <c r="V7" s="692"/>
      <c r="W7" s="693" t="s">
        <v>120</v>
      </c>
      <c r="X7" s="694"/>
      <c r="Y7" s="695"/>
      <c r="Z7" s="24" t="s">
        <v>65</v>
      </c>
      <c r="AA7" s="7" t="s">
        <v>28</v>
      </c>
      <c r="AC7" s="7" t="s">
        <v>21</v>
      </c>
      <c r="AD7" s="26" t="s">
        <v>53</v>
      </c>
      <c r="AE7" s="26" t="s">
        <v>520</v>
      </c>
      <c r="AF7" s="5" t="s">
        <v>64</v>
      </c>
      <c r="AG7" s="7">
        <v>2014</v>
      </c>
      <c r="AH7" s="264" t="s">
        <v>565</v>
      </c>
      <c r="AI7" s="7" t="s">
        <v>566</v>
      </c>
      <c r="BA7" s="8"/>
      <c r="BB7" s="8"/>
    </row>
    <row r="8" spans="1:54" s="25" customFormat="1" ht="19.5" thickBot="1">
      <c r="A8" s="657" t="s">
        <v>567</v>
      </c>
      <c r="B8" s="658"/>
      <c r="C8" s="658"/>
      <c r="D8" s="658"/>
      <c r="E8" s="658"/>
      <c r="F8" s="658"/>
      <c r="G8" s="658"/>
      <c r="H8" s="658"/>
      <c r="I8" s="658"/>
      <c r="J8" s="658"/>
      <c r="K8" s="658"/>
      <c r="L8" s="658"/>
      <c r="M8" s="658"/>
      <c r="N8" s="658"/>
      <c r="O8" s="658"/>
      <c r="P8" s="658"/>
      <c r="Q8" s="658"/>
      <c r="R8" s="658"/>
      <c r="S8" s="658"/>
      <c r="T8" s="658"/>
      <c r="U8" s="658"/>
      <c r="V8" s="658"/>
      <c r="W8" s="658"/>
      <c r="X8" s="658"/>
      <c r="Y8" s="659"/>
      <c r="Z8" s="30" t="s">
        <v>568</v>
      </c>
      <c r="AA8" s="7" t="s">
        <v>29</v>
      </c>
      <c r="AD8" s="26" t="s">
        <v>74</v>
      </c>
      <c r="AE8" s="26" t="s">
        <v>569</v>
      </c>
      <c r="AG8" s="7">
        <v>2015</v>
      </c>
      <c r="AH8" s="264" t="s">
        <v>570</v>
      </c>
      <c r="AI8" s="7" t="s">
        <v>571</v>
      </c>
      <c r="BA8" s="8"/>
      <c r="BB8" s="8"/>
    </row>
    <row r="9" spans="1:54" ht="16.5" customHeight="1" thickBot="1">
      <c r="A9" s="660" t="s">
        <v>572</v>
      </c>
      <c r="B9" s="661"/>
      <c r="C9" s="661"/>
      <c r="D9" s="661"/>
      <c r="E9" s="661"/>
      <c r="F9" s="661"/>
      <c r="G9" s="661"/>
      <c r="H9" s="661"/>
      <c r="I9" s="662"/>
      <c r="J9" s="663" t="s">
        <v>573</v>
      </c>
      <c r="K9" s="664"/>
      <c r="L9" s="664"/>
      <c r="M9" s="664"/>
      <c r="N9" s="664"/>
      <c r="O9" s="664"/>
      <c r="P9" s="665"/>
      <c r="Q9" s="666" t="s">
        <v>574</v>
      </c>
      <c r="R9" s="666"/>
      <c r="S9" s="666"/>
      <c r="T9" s="669" t="s">
        <v>5</v>
      </c>
      <c r="U9" s="670"/>
      <c r="V9" s="670"/>
      <c r="W9" s="670"/>
      <c r="X9" s="670"/>
      <c r="Y9" s="671"/>
      <c r="Z9" s="24" t="s">
        <v>83</v>
      </c>
      <c r="AA9" s="7" t="s">
        <v>30</v>
      </c>
      <c r="AD9" s="26" t="s">
        <v>82</v>
      </c>
      <c r="AE9" s="26" t="s">
        <v>98</v>
      </c>
      <c r="AG9" s="7">
        <v>2016</v>
      </c>
      <c r="AH9" s="264" t="s">
        <v>575</v>
      </c>
      <c r="BA9" s="8"/>
      <c r="BB9" s="8"/>
    </row>
    <row r="10" spans="1:54" ht="27.75" customHeight="1" thickBot="1">
      <c r="A10" s="31" t="s">
        <v>576</v>
      </c>
      <c r="B10" s="678" t="s">
        <v>37</v>
      </c>
      <c r="C10" s="679"/>
      <c r="D10" s="679"/>
      <c r="E10" s="679"/>
      <c r="F10" s="679"/>
      <c r="G10" s="679"/>
      <c r="H10" s="679"/>
      <c r="I10" s="680"/>
      <c r="J10" s="32" t="s">
        <v>18</v>
      </c>
      <c r="K10" s="681" t="s">
        <v>43</v>
      </c>
      <c r="L10" s="682"/>
      <c r="M10" s="682"/>
      <c r="N10" s="682"/>
      <c r="O10" s="682"/>
      <c r="P10" s="683"/>
      <c r="Q10" s="667"/>
      <c r="R10" s="667"/>
      <c r="S10" s="667"/>
      <c r="T10" s="672"/>
      <c r="U10" s="673"/>
      <c r="V10" s="673"/>
      <c r="W10" s="673"/>
      <c r="X10" s="673"/>
      <c r="Y10" s="674"/>
      <c r="Z10" s="24" t="s">
        <v>65</v>
      </c>
      <c r="AE10" s="26" t="s">
        <v>54</v>
      </c>
      <c r="AG10" s="7">
        <v>2017</v>
      </c>
      <c r="AH10" s="264" t="s">
        <v>577</v>
      </c>
      <c r="BA10" s="8"/>
      <c r="BB10" s="8"/>
    </row>
    <row r="11" spans="1:54" ht="82.5" customHeight="1" thickBot="1">
      <c r="A11" s="33" t="s">
        <v>16</v>
      </c>
      <c r="B11" s="684" t="s">
        <v>51</v>
      </c>
      <c r="C11" s="685"/>
      <c r="D11" s="685"/>
      <c r="E11" s="684"/>
      <c r="F11" s="685"/>
      <c r="G11" s="685"/>
      <c r="H11" s="685"/>
      <c r="I11" s="686"/>
      <c r="J11" s="36" t="s">
        <v>16</v>
      </c>
      <c r="K11" s="647" t="s">
        <v>1262</v>
      </c>
      <c r="L11" s="648"/>
      <c r="M11" s="648"/>
      <c r="N11" s="648"/>
      <c r="O11" s="648"/>
      <c r="P11" s="649"/>
      <c r="Q11" s="668"/>
      <c r="R11" s="668"/>
      <c r="S11" s="668"/>
      <c r="T11" s="675"/>
      <c r="U11" s="676"/>
      <c r="V11" s="676"/>
      <c r="W11" s="676"/>
      <c r="X11" s="676"/>
      <c r="Y11" s="677"/>
      <c r="Z11" s="24" t="s">
        <v>90</v>
      </c>
      <c r="AG11" s="7">
        <v>2018</v>
      </c>
      <c r="AH11" s="264" t="s">
        <v>578</v>
      </c>
      <c r="BA11" s="8"/>
      <c r="BB11" s="8"/>
    </row>
    <row r="12" spans="1:54" ht="15.75" customHeight="1" thickTop="1" thickBot="1">
      <c r="A12" s="733" t="s">
        <v>579</v>
      </c>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5"/>
      <c r="Z12" s="24" t="s">
        <v>580</v>
      </c>
      <c r="AG12" s="7">
        <v>2019</v>
      </c>
      <c r="AH12" s="264" t="s">
        <v>581</v>
      </c>
      <c r="BA12" s="8"/>
      <c r="BB12" s="8"/>
    </row>
    <row r="13" spans="1:54" ht="41.25" customHeight="1" thickTop="1" thickBot="1">
      <c r="A13" s="358" t="s">
        <v>9</v>
      </c>
      <c r="B13" s="816" t="s">
        <v>10</v>
      </c>
      <c r="C13" s="817"/>
      <c r="D13" s="318" t="s">
        <v>11</v>
      </c>
      <c r="E13" s="818" t="s">
        <v>102</v>
      </c>
      <c r="F13" s="819"/>
      <c r="G13" s="819"/>
      <c r="H13" s="820"/>
      <c r="I13" s="359" t="s">
        <v>13</v>
      </c>
      <c r="J13" s="821" t="s">
        <v>191</v>
      </c>
      <c r="K13" s="822"/>
      <c r="L13" s="822"/>
      <c r="M13" s="823"/>
      <c r="N13" s="744" t="s">
        <v>582</v>
      </c>
      <c r="O13" s="745"/>
      <c r="P13" s="826" t="s">
        <v>766</v>
      </c>
      <c r="Q13" s="822"/>
      <c r="R13" s="822"/>
      <c r="S13" s="822"/>
      <c r="T13" s="822"/>
      <c r="U13" s="822"/>
      <c r="V13" s="822"/>
      <c r="W13" s="822"/>
      <c r="X13" s="822"/>
      <c r="Y13" s="822"/>
      <c r="Z13" s="24" t="s">
        <v>583</v>
      </c>
      <c r="AG13" s="7">
        <v>2020</v>
      </c>
      <c r="AH13" s="264" t="s">
        <v>584</v>
      </c>
      <c r="BA13" s="8"/>
      <c r="BB13" s="8"/>
    </row>
    <row r="14" spans="1:54" ht="15.75" thickBot="1">
      <c r="A14" s="624" t="s">
        <v>585</v>
      </c>
      <c r="B14" s="625"/>
      <c r="C14" s="625"/>
      <c r="D14" s="625"/>
      <c r="E14" s="625"/>
      <c r="F14" s="625"/>
      <c r="G14" s="625"/>
      <c r="H14" s="625"/>
      <c r="I14" s="625"/>
      <c r="J14" s="625"/>
      <c r="K14" s="625"/>
      <c r="L14" s="625"/>
      <c r="M14" s="625"/>
      <c r="N14" s="625"/>
      <c r="O14" s="625"/>
      <c r="P14" s="625"/>
      <c r="Q14" s="625"/>
      <c r="R14" s="625"/>
      <c r="S14" s="625"/>
      <c r="T14" s="625"/>
      <c r="U14" s="625"/>
      <c r="V14" s="625"/>
      <c r="W14" s="625"/>
      <c r="X14" s="766"/>
      <c r="Y14" s="767"/>
      <c r="AG14" s="7">
        <v>2021</v>
      </c>
      <c r="BA14" s="8"/>
      <c r="BB14" s="8"/>
    </row>
    <row r="15" spans="1:54" ht="26.25" customHeight="1" thickBot="1">
      <c r="A15" s="629" t="s">
        <v>411</v>
      </c>
      <c r="B15" s="617" t="s">
        <v>586</v>
      </c>
      <c r="C15" s="631" t="s">
        <v>587</v>
      </c>
      <c r="D15" s="631"/>
      <c r="E15" s="631"/>
      <c r="F15" s="631"/>
      <c r="G15" s="631"/>
      <c r="H15" s="631"/>
      <c r="I15" s="631"/>
      <c r="J15" s="631"/>
      <c r="K15" s="631"/>
      <c r="L15" s="631"/>
      <c r="M15" s="631"/>
      <c r="N15" s="631"/>
      <c r="O15" s="631"/>
      <c r="P15" s="631"/>
      <c r="Q15" s="631"/>
      <c r="R15" s="631"/>
      <c r="S15" s="631"/>
      <c r="T15" s="631"/>
      <c r="U15" s="631"/>
      <c r="V15" s="631"/>
      <c r="W15" s="617" t="s">
        <v>588</v>
      </c>
      <c r="X15" s="617"/>
      <c r="Y15" s="632" t="s">
        <v>589</v>
      </c>
      <c r="AG15" s="7">
        <v>2022</v>
      </c>
      <c r="BA15" s="8"/>
      <c r="BB15" s="8"/>
    </row>
    <row r="16" spans="1:54" ht="31.5" customHeight="1" thickBot="1">
      <c r="A16" s="630"/>
      <c r="B16" s="614"/>
      <c r="C16" s="616" t="s">
        <v>590</v>
      </c>
      <c r="D16" s="616" t="s">
        <v>591</v>
      </c>
      <c r="E16" s="616" t="s">
        <v>592</v>
      </c>
      <c r="F16" s="618" t="s">
        <v>24</v>
      </c>
      <c r="G16" s="619"/>
      <c r="H16" s="616" t="s">
        <v>39</v>
      </c>
      <c r="I16" s="618" t="s">
        <v>593</v>
      </c>
      <c r="J16" s="619"/>
      <c r="K16" s="616" t="s">
        <v>40</v>
      </c>
      <c r="L16" s="618" t="s">
        <v>42</v>
      </c>
      <c r="M16" s="622"/>
      <c r="N16" s="619"/>
      <c r="O16" s="614" t="s">
        <v>25</v>
      </c>
      <c r="P16" s="614"/>
      <c r="Q16" s="614"/>
      <c r="R16" s="614"/>
      <c r="S16" s="614"/>
      <c r="T16" s="614"/>
      <c r="U16" s="614" t="s">
        <v>594</v>
      </c>
      <c r="V16" s="614"/>
      <c r="W16" s="614" t="s">
        <v>595</v>
      </c>
      <c r="X16" s="614"/>
      <c r="Y16" s="633"/>
      <c r="AG16" s="7">
        <v>2023</v>
      </c>
      <c r="BA16" s="8"/>
      <c r="BB16" s="8"/>
    </row>
    <row r="17" spans="1:54" ht="22.5" customHeight="1" thickBot="1">
      <c r="A17" s="630"/>
      <c r="B17" s="614"/>
      <c r="C17" s="634"/>
      <c r="D17" s="634"/>
      <c r="E17" s="634"/>
      <c r="F17" s="620"/>
      <c r="G17" s="621"/>
      <c r="H17" s="617"/>
      <c r="I17" s="620"/>
      <c r="J17" s="621"/>
      <c r="K17" s="617"/>
      <c r="L17" s="620"/>
      <c r="M17" s="623"/>
      <c r="N17" s="621"/>
      <c r="O17" s="50">
        <v>2013</v>
      </c>
      <c r="P17" s="50">
        <v>2014</v>
      </c>
      <c r="Q17" s="50">
        <v>2015</v>
      </c>
      <c r="R17" s="50">
        <v>2015</v>
      </c>
      <c r="S17" s="50">
        <v>2016</v>
      </c>
      <c r="T17" s="50"/>
      <c r="U17" s="51" t="s">
        <v>596</v>
      </c>
      <c r="V17" s="51" t="s">
        <v>597</v>
      </c>
      <c r="W17" s="50" t="s">
        <v>598</v>
      </c>
      <c r="X17" s="50" t="s">
        <v>599</v>
      </c>
      <c r="Y17" s="631"/>
      <c r="AG17" s="7">
        <v>2024</v>
      </c>
      <c r="BA17" s="8"/>
      <c r="BB17" s="8"/>
    </row>
    <row r="18" spans="1:54" ht="87.75" customHeight="1" thickBot="1">
      <c r="A18" s="910" t="s">
        <v>412</v>
      </c>
      <c r="B18" s="913" t="s">
        <v>56</v>
      </c>
      <c r="C18" s="467" t="s">
        <v>1263</v>
      </c>
      <c r="D18" s="467" t="s">
        <v>1264</v>
      </c>
      <c r="E18" s="467" t="s">
        <v>1265</v>
      </c>
      <c r="F18" s="606" t="s">
        <v>600</v>
      </c>
      <c r="G18" s="607"/>
      <c r="H18" s="468" t="s">
        <v>52</v>
      </c>
      <c r="I18" s="606" t="s">
        <v>23</v>
      </c>
      <c r="J18" s="607"/>
      <c r="K18" s="468" t="s">
        <v>64</v>
      </c>
      <c r="L18" s="606" t="s">
        <v>90</v>
      </c>
      <c r="M18" s="615"/>
      <c r="N18" s="607"/>
      <c r="O18" s="469"/>
      <c r="P18" s="469">
        <v>2558</v>
      </c>
      <c r="Q18" s="469"/>
      <c r="R18" s="469">
        <v>2564</v>
      </c>
      <c r="S18" s="469">
        <v>2339</v>
      </c>
      <c r="T18" s="469"/>
      <c r="U18" s="470" t="s">
        <v>1266</v>
      </c>
      <c r="V18" s="470">
        <v>0</v>
      </c>
      <c r="W18" s="471" t="s">
        <v>1267</v>
      </c>
      <c r="X18" s="472">
        <v>2092.3000000000002</v>
      </c>
      <c r="Y18" s="60" t="s">
        <v>558</v>
      </c>
      <c r="BA18" s="8"/>
      <c r="BB18" s="8"/>
    </row>
    <row r="19" spans="1:54" ht="93" customHeight="1" thickBot="1">
      <c r="A19" s="911"/>
      <c r="B19" s="914"/>
      <c r="C19" s="467" t="s">
        <v>1268</v>
      </c>
      <c r="D19" s="467" t="s">
        <v>1269</v>
      </c>
      <c r="E19" s="467" t="s">
        <v>1270</v>
      </c>
      <c r="F19" s="606" t="s">
        <v>600</v>
      </c>
      <c r="G19" s="607"/>
      <c r="H19" s="468" t="s">
        <v>52</v>
      </c>
      <c r="I19" s="606" t="s">
        <v>23</v>
      </c>
      <c r="J19" s="607"/>
      <c r="K19" s="468" t="s">
        <v>64</v>
      </c>
      <c r="L19" s="606" t="s">
        <v>90</v>
      </c>
      <c r="M19" s="615"/>
      <c r="N19" s="607"/>
      <c r="O19" s="469"/>
      <c r="P19" s="469">
        <v>467.16731852599855</v>
      </c>
      <c r="Q19" s="469"/>
      <c r="R19" s="469">
        <v>409.71697867576222</v>
      </c>
      <c r="S19" s="469">
        <v>353.6</v>
      </c>
      <c r="T19" s="469"/>
      <c r="U19" s="470" t="s">
        <v>1271</v>
      </c>
      <c r="V19" s="470">
        <v>0</v>
      </c>
      <c r="W19" s="471" t="s">
        <v>1272</v>
      </c>
      <c r="X19" s="472">
        <v>286</v>
      </c>
      <c r="Y19" s="60" t="s">
        <v>558</v>
      </c>
      <c r="BA19" s="8"/>
      <c r="BB19" s="8"/>
    </row>
    <row r="20" spans="1:54" ht="86.25" customHeight="1" thickBot="1">
      <c r="A20" s="911"/>
      <c r="B20" s="914"/>
      <c r="C20" s="467" t="s">
        <v>1273</v>
      </c>
      <c r="D20" s="467" t="s">
        <v>1274</v>
      </c>
      <c r="E20" s="467" t="s">
        <v>1275</v>
      </c>
      <c r="F20" s="606" t="s">
        <v>600</v>
      </c>
      <c r="G20" s="607"/>
      <c r="H20" s="468" t="s">
        <v>52</v>
      </c>
      <c r="I20" s="606" t="s">
        <v>23</v>
      </c>
      <c r="J20" s="607"/>
      <c r="K20" s="468" t="s">
        <v>64</v>
      </c>
      <c r="L20" s="606" t="s">
        <v>90</v>
      </c>
      <c r="M20" s="615"/>
      <c r="N20" s="607"/>
      <c r="O20" s="469"/>
      <c r="P20" s="469">
        <v>397</v>
      </c>
      <c r="Q20" s="469"/>
      <c r="R20" s="469">
        <v>352</v>
      </c>
      <c r="S20" s="469">
        <v>296.39999999999998</v>
      </c>
      <c r="T20" s="469"/>
      <c r="U20" s="470" t="s">
        <v>1276</v>
      </c>
      <c r="V20" s="470">
        <v>0</v>
      </c>
      <c r="W20" s="471" t="s">
        <v>1277</v>
      </c>
      <c r="X20" s="472">
        <v>235.4632719524474</v>
      </c>
      <c r="Y20" s="60" t="s">
        <v>558</v>
      </c>
      <c r="BA20" s="8"/>
      <c r="BB20" s="8"/>
    </row>
    <row r="21" spans="1:54" ht="84.75" customHeight="1" thickBot="1">
      <c r="A21" s="911"/>
      <c r="B21" s="914"/>
      <c r="C21" s="467" t="s">
        <v>1278</v>
      </c>
      <c r="D21" s="467" t="s">
        <v>1279</v>
      </c>
      <c r="E21" s="467" t="s">
        <v>1280</v>
      </c>
      <c r="F21" s="606" t="s">
        <v>600</v>
      </c>
      <c r="G21" s="607"/>
      <c r="H21" s="468" t="s">
        <v>52</v>
      </c>
      <c r="I21" s="606" t="s">
        <v>23</v>
      </c>
      <c r="J21" s="607"/>
      <c r="K21" s="468" t="s">
        <v>64</v>
      </c>
      <c r="L21" s="606" t="s">
        <v>90</v>
      </c>
      <c r="M21" s="615"/>
      <c r="N21" s="607"/>
      <c r="O21" s="469"/>
      <c r="P21" s="469">
        <v>22</v>
      </c>
      <c r="Q21" s="469"/>
      <c r="R21" s="469">
        <v>26</v>
      </c>
      <c r="S21" s="469">
        <v>31.7</v>
      </c>
      <c r="T21" s="469"/>
      <c r="U21" s="470" t="s">
        <v>1281</v>
      </c>
      <c r="V21" s="470">
        <v>0</v>
      </c>
      <c r="W21" s="471" t="s">
        <v>1282</v>
      </c>
      <c r="X21" s="472">
        <v>28.288154538798782</v>
      </c>
      <c r="Y21" s="60" t="s">
        <v>558</v>
      </c>
      <c r="BA21" s="8"/>
      <c r="BB21" s="8"/>
    </row>
    <row r="22" spans="1:54" ht="75.75" customHeight="1" thickBot="1">
      <c r="A22" s="911"/>
      <c r="B22" s="914"/>
      <c r="C22" s="467" t="s">
        <v>1283</v>
      </c>
      <c r="D22" s="467" t="s">
        <v>1284</v>
      </c>
      <c r="E22" s="467" t="s">
        <v>1285</v>
      </c>
      <c r="F22" s="606" t="s">
        <v>600</v>
      </c>
      <c r="G22" s="607"/>
      <c r="H22" s="468" t="s">
        <v>52</v>
      </c>
      <c r="I22" s="606" t="s">
        <v>23</v>
      </c>
      <c r="J22" s="607"/>
      <c r="K22" s="468" t="s">
        <v>64</v>
      </c>
      <c r="L22" s="606" t="s">
        <v>90</v>
      </c>
      <c r="M22" s="615"/>
      <c r="N22" s="607"/>
      <c r="O22" s="469"/>
      <c r="P22" s="469">
        <v>6</v>
      </c>
      <c r="Q22" s="469"/>
      <c r="R22" s="469">
        <v>2</v>
      </c>
      <c r="S22" s="469">
        <v>2.1</v>
      </c>
      <c r="T22" s="469"/>
      <c r="U22" s="470" t="s">
        <v>1286</v>
      </c>
      <c r="V22" s="470">
        <v>0</v>
      </c>
      <c r="W22" s="471" t="s">
        <v>1287</v>
      </c>
      <c r="X22" s="472">
        <v>1.8824851042006383</v>
      </c>
      <c r="Y22" s="60" t="s">
        <v>558</v>
      </c>
      <c r="BA22" s="8"/>
      <c r="BB22" s="8"/>
    </row>
    <row r="23" spans="1:54" ht="76.5" customHeight="1" thickBot="1">
      <c r="A23" s="911"/>
      <c r="B23" s="914"/>
      <c r="C23" s="467" t="s">
        <v>1288</v>
      </c>
      <c r="D23" s="467" t="s">
        <v>1289</v>
      </c>
      <c r="E23" s="467" t="s">
        <v>1290</v>
      </c>
      <c r="F23" s="606" t="s">
        <v>600</v>
      </c>
      <c r="G23" s="607"/>
      <c r="H23" s="468" t="s">
        <v>52</v>
      </c>
      <c r="I23" s="606" t="s">
        <v>23</v>
      </c>
      <c r="J23" s="607"/>
      <c r="K23" s="468" t="s">
        <v>64</v>
      </c>
      <c r="L23" s="606" t="s">
        <v>90</v>
      </c>
      <c r="M23" s="615"/>
      <c r="N23" s="607"/>
      <c r="O23" s="469"/>
      <c r="P23" s="469">
        <v>19</v>
      </c>
      <c r="Q23" s="469"/>
      <c r="R23" s="469">
        <v>9</v>
      </c>
      <c r="S23" s="469">
        <v>3.4</v>
      </c>
      <c r="T23" s="469"/>
      <c r="U23" s="470" t="s">
        <v>1291</v>
      </c>
      <c r="V23" s="470">
        <v>0</v>
      </c>
      <c r="W23" s="471" t="s">
        <v>1292</v>
      </c>
      <c r="X23" s="472">
        <v>1.9842410557790511</v>
      </c>
      <c r="Y23" s="60" t="s">
        <v>558</v>
      </c>
      <c r="BA23" s="8"/>
      <c r="BB23" s="8"/>
    </row>
    <row r="24" spans="1:54" ht="70.5" customHeight="1" thickBot="1">
      <c r="A24" s="912"/>
      <c r="B24" s="915"/>
      <c r="C24" s="467" t="s">
        <v>1293</v>
      </c>
      <c r="D24" s="467" t="s">
        <v>1294</v>
      </c>
      <c r="E24" s="467" t="s">
        <v>1295</v>
      </c>
      <c r="F24" s="606" t="s">
        <v>26</v>
      </c>
      <c r="G24" s="607"/>
      <c r="H24" s="468" t="s">
        <v>52</v>
      </c>
      <c r="I24" s="606" t="s">
        <v>23</v>
      </c>
      <c r="J24" s="607"/>
      <c r="K24" s="468" t="s">
        <v>22</v>
      </c>
      <c r="L24" s="606" t="s">
        <v>90</v>
      </c>
      <c r="M24" s="615"/>
      <c r="N24" s="607"/>
      <c r="O24" s="469"/>
      <c r="P24" s="469">
        <v>0.20200000000000001</v>
      </c>
      <c r="Q24" s="469"/>
      <c r="R24" s="469">
        <v>0.20899999999999999</v>
      </c>
      <c r="S24" s="469">
        <v>24.4</v>
      </c>
      <c r="T24" s="469"/>
      <c r="U24" s="470">
        <v>0.25</v>
      </c>
      <c r="V24" s="470">
        <v>0</v>
      </c>
      <c r="W24" s="471" t="s">
        <v>1296</v>
      </c>
      <c r="X24" s="472">
        <v>22</v>
      </c>
      <c r="Y24" s="60" t="s">
        <v>558</v>
      </c>
      <c r="BA24" s="8"/>
      <c r="BB24" s="8"/>
    </row>
    <row r="25" spans="1:54" ht="119.25" customHeight="1" thickBot="1">
      <c r="A25" s="910" t="s">
        <v>414</v>
      </c>
      <c r="B25" s="913" t="s">
        <v>1297</v>
      </c>
      <c r="C25" s="473" t="s">
        <v>1297</v>
      </c>
      <c r="D25" s="473" t="s">
        <v>1298</v>
      </c>
      <c r="E25" s="473" t="s">
        <v>1299</v>
      </c>
      <c r="F25" s="609" t="s">
        <v>600</v>
      </c>
      <c r="G25" s="610"/>
      <c r="H25" s="474" t="s">
        <v>52</v>
      </c>
      <c r="I25" s="606" t="s">
        <v>23</v>
      </c>
      <c r="J25" s="607"/>
      <c r="K25" s="474" t="s">
        <v>64</v>
      </c>
      <c r="L25" s="609" t="s">
        <v>90</v>
      </c>
      <c r="M25" s="881"/>
      <c r="N25" s="610"/>
      <c r="O25" s="469"/>
      <c r="P25" s="469" t="s">
        <v>1300</v>
      </c>
      <c r="Q25" s="469"/>
      <c r="R25" s="469" t="s">
        <v>1301</v>
      </c>
      <c r="S25" s="469" t="s">
        <v>1302</v>
      </c>
      <c r="T25" s="469"/>
      <c r="U25" s="470" t="s">
        <v>1303</v>
      </c>
      <c r="V25" s="470">
        <v>0</v>
      </c>
      <c r="W25" s="471" t="s">
        <v>1304</v>
      </c>
      <c r="X25" s="475">
        <v>-0.27321981424148611</v>
      </c>
      <c r="Y25" s="60" t="s">
        <v>558</v>
      </c>
      <c r="BA25" s="8"/>
      <c r="BB25" s="8"/>
    </row>
    <row r="26" spans="1:54" ht="120.75" thickBot="1">
      <c r="A26" s="911"/>
      <c r="B26" s="914"/>
      <c r="C26" s="473" t="s">
        <v>1305</v>
      </c>
      <c r="D26" s="473" t="s">
        <v>1306</v>
      </c>
      <c r="E26" s="473" t="s">
        <v>1307</v>
      </c>
      <c r="F26" s="609" t="s">
        <v>26</v>
      </c>
      <c r="G26" s="610"/>
      <c r="H26" s="474" t="s">
        <v>52</v>
      </c>
      <c r="I26" s="606" t="s">
        <v>23</v>
      </c>
      <c r="J26" s="607"/>
      <c r="K26" s="474" t="s">
        <v>64</v>
      </c>
      <c r="L26" s="316" t="s">
        <v>90</v>
      </c>
      <c r="M26" s="476"/>
      <c r="N26" s="317"/>
      <c r="O26" s="469"/>
      <c r="P26" s="469" t="s">
        <v>1308</v>
      </c>
      <c r="Q26" s="469"/>
      <c r="R26" s="469" t="s">
        <v>1309</v>
      </c>
      <c r="S26" s="469" t="s">
        <v>1310</v>
      </c>
      <c r="T26" s="469"/>
      <c r="U26" s="470" t="s">
        <v>1311</v>
      </c>
      <c r="V26" s="470">
        <v>0</v>
      </c>
      <c r="W26" s="471" t="s">
        <v>1312</v>
      </c>
      <c r="X26" s="475">
        <v>-9.5000000000000001E-2</v>
      </c>
      <c r="Y26" s="60" t="s">
        <v>558</v>
      </c>
      <c r="BA26" s="8"/>
      <c r="BB26" s="8"/>
    </row>
    <row r="27" spans="1:54" ht="105.75" thickBot="1">
      <c r="A27" s="912"/>
      <c r="B27" s="915"/>
      <c r="C27" s="477" t="s">
        <v>1313</v>
      </c>
      <c r="D27" s="477" t="s">
        <v>1314</v>
      </c>
      <c r="E27" s="477" t="s">
        <v>1315</v>
      </c>
      <c r="F27" s="609" t="s">
        <v>600</v>
      </c>
      <c r="G27" s="610"/>
      <c r="H27" s="474" t="s">
        <v>52</v>
      </c>
      <c r="I27" s="606" t="s">
        <v>23</v>
      </c>
      <c r="J27" s="607"/>
      <c r="K27" s="474" t="s">
        <v>22</v>
      </c>
      <c r="L27" s="316" t="s">
        <v>568</v>
      </c>
      <c r="M27" s="476"/>
      <c r="N27" s="317"/>
      <c r="O27" s="478"/>
      <c r="P27" s="479">
        <v>217</v>
      </c>
      <c r="Q27" s="479"/>
      <c r="R27" s="479">
        <v>226</v>
      </c>
      <c r="S27" s="479" t="s">
        <v>1316</v>
      </c>
      <c r="T27" s="479"/>
      <c r="U27" s="364" t="s">
        <v>1317</v>
      </c>
      <c r="V27" s="364"/>
      <c r="W27" s="480" t="s">
        <v>1318</v>
      </c>
      <c r="X27" s="364">
        <v>3.35</v>
      </c>
      <c r="Y27" s="60" t="s">
        <v>558</v>
      </c>
      <c r="BA27" s="8"/>
      <c r="BB27" s="8"/>
    </row>
    <row r="28" spans="1:54" ht="84.75" customHeight="1" thickBot="1">
      <c r="A28" s="551" t="s">
        <v>416</v>
      </c>
      <c r="B28" s="913" t="s">
        <v>1319</v>
      </c>
      <c r="C28" s="477" t="s">
        <v>1320</v>
      </c>
      <c r="D28" s="477" t="s">
        <v>1321</v>
      </c>
      <c r="E28" s="477" t="s">
        <v>1322</v>
      </c>
      <c r="F28" s="609" t="s">
        <v>26</v>
      </c>
      <c r="G28" s="610"/>
      <c r="H28" s="474" t="s">
        <v>21</v>
      </c>
      <c r="I28" s="606" t="s">
        <v>23</v>
      </c>
      <c r="J28" s="607"/>
      <c r="K28" s="474" t="s">
        <v>22</v>
      </c>
      <c r="L28" s="609" t="s">
        <v>568</v>
      </c>
      <c r="M28" s="881"/>
      <c r="N28" s="610"/>
      <c r="O28" s="478"/>
      <c r="P28" s="479" t="s">
        <v>1323</v>
      </c>
      <c r="Q28" s="479"/>
      <c r="R28" s="479" t="s">
        <v>1324</v>
      </c>
      <c r="S28" s="479" t="s">
        <v>1325</v>
      </c>
      <c r="T28" s="479"/>
      <c r="U28" s="364" t="s">
        <v>1326</v>
      </c>
      <c r="V28" s="364"/>
      <c r="W28" s="481" t="s">
        <v>1327</v>
      </c>
      <c r="X28" s="364">
        <v>0.97</v>
      </c>
      <c r="Y28" s="60" t="s">
        <v>558</v>
      </c>
      <c r="BA28" s="8"/>
      <c r="BB28" s="8"/>
    </row>
    <row r="29" spans="1:54" ht="105.75" thickBot="1">
      <c r="A29" s="552"/>
      <c r="B29" s="914"/>
      <c r="C29" s="473" t="s">
        <v>1328</v>
      </c>
      <c r="D29" s="473" t="s">
        <v>1329</v>
      </c>
      <c r="E29" s="473" t="s">
        <v>1330</v>
      </c>
      <c r="F29" s="609" t="s">
        <v>26</v>
      </c>
      <c r="G29" s="610"/>
      <c r="H29" s="474" t="s">
        <v>21</v>
      </c>
      <c r="I29" s="606" t="s">
        <v>23</v>
      </c>
      <c r="J29" s="607"/>
      <c r="K29" s="474" t="s">
        <v>22</v>
      </c>
      <c r="L29" s="316" t="s">
        <v>568</v>
      </c>
      <c r="M29" s="476"/>
      <c r="N29" s="317"/>
      <c r="O29" s="469"/>
      <c r="P29" s="469" t="s">
        <v>1331</v>
      </c>
      <c r="Q29" s="469"/>
      <c r="R29" s="469" t="s">
        <v>1332</v>
      </c>
      <c r="S29" s="469" t="s">
        <v>1333</v>
      </c>
      <c r="T29" s="479"/>
      <c r="U29" s="364" t="s">
        <v>1334</v>
      </c>
      <c r="V29" s="470"/>
      <c r="W29" s="482">
        <v>831472</v>
      </c>
      <c r="X29" s="470">
        <v>1.0777761673671953</v>
      </c>
      <c r="Y29" s="60" t="s">
        <v>558</v>
      </c>
      <c r="BA29" s="8"/>
      <c r="BB29" s="8"/>
    </row>
    <row r="30" spans="1:54" ht="105.75" thickBot="1">
      <c r="A30" s="552"/>
      <c r="B30" s="914"/>
      <c r="C30" s="473" t="s">
        <v>1335</v>
      </c>
      <c r="D30" s="473" t="s">
        <v>1336</v>
      </c>
      <c r="E30" s="473" t="s">
        <v>1337</v>
      </c>
      <c r="F30" s="609" t="s">
        <v>26</v>
      </c>
      <c r="G30" s="610"/>
      <c r="H30" s="474" t="s">
        <v>21</v>
      </c>
      <c r="I30" s="606" t="s">
        <v>23</v>
      </c>
      <c r="J30" s="607"/>
      <c r="K30" s="474" t="s">
        <v>22</v>
      </c>
      <c r="L30" s="316" t="s">
        <v>568</v>
      </c>
      <c r="M30" s="476"/>
      <c r="N30" s="317"/>
      <c r="O30" s="469"/>
      <c r="P30" s="469">
        <v>1.9E-2</v>
      </c>
      <c r="Q30" s="469"/>
      <c r="R30" s="469">
        <v>1.4E-2</v>
      </c>
      <c r="S30" s="469" t="s">
        <v>1338</v>
      </c>
      <c r="T30" s="479"/>
      <c r="U30" s="364">
        <v>1.4999999999999999E-2</v>
      </c>
      <c r="V30" s="470"/>
      <c r="W30" s="482" t="s">
        <v>1339</v>
      </c>
      <c r="X30" s="483">
        <v>1.01E-2</v>
      </c>
      <c r="Y30" s="60" t="s">
        <v>566</v>
      </c>
      <c r="BA30" s="8"/>
      <c r="BB30" s="8"/>
    </row>
    <row r="31" spans="1:54" ht="105.75" thickBot="1">
      <c r="A31" s="552"/>
      <c r="B31" s="914"/>
      <c r="C31" s="473" t="s">
        <v>1340</v>
      </c>
      <c r="D31" s="473" t="s">
        <v>1341</v>
      </c>
      <c r="E31" s="473" t="s">
        <v>1342</v>
      </c>
      <c r="F31" s="609" t="s">
        <v>26</v>
      </c>
      <c r="G31" s="610"/>
      <c r="H31" s="474" t="s">
        <v>21</v>
      </c>
      <c r="I31" s="606" t="s">
        <v>23</v>
      </c>
      <c r="J31" s="607"/>
      <c r="K31" s="474" t="s">
        <v>22</v>
      </c>
      <c r="L31" s="316" t="s">
        <v>568</v>
      </c>
      <c r="M31" s="476"/>
      <c r="N31" s="317"/>
      <c r="O31" s="469"/>
      <c r="P31" s="469">
        <v>0.17799999999999999</v>
      </c>
      <c r="Q31" s="469"/>
      <c r="R31" s="469">
        <v>0.16</v>
      </c>
      <c r="S31" s="469" t="s">
        <v>1343</v>
      </c>
      <c r="T31" s="479"/>
      <c r="U31" s="364">
        <v>0.13500000000000001</v>
      </c>
      <c r="V31" s="470"/>
      <c r="W31" s="482" t="s">
        <v>1344</v>
      </c>
      <c r="X31" s="483">
        <v>0.12640000000000001</v>
      </c>
      <c r="Y31" s="60" t="s">
        <v>558</v>
      </c>
      <c r="BA31" s="8"/>
      <c r="BB31" s="8"/>
    </row>
    <row r="32" spans="1:54" ht="105.75" thickBot="1">
      <c r="A32" s="552"/>
      <c r="B32" s="914"/>
      <c r="C32" s="473" t="s">
        <v>1345</v>
      </c>
      <c r="D32" s="473" t="s">
        <v>1346</v>
      </c>
      <c r="E32" s="473" t="s">
        <v>1347</v>
      </c>
      <c r="F32" s="609" t="s">
        <v>26</v>
      </c>
      <c r="G32" s="610"/>
      <c r="H32" s="474" t="s">
        <v>21</v>
      </c>
      <c r="I32" s="606" t="s">
        <v>23</v>
      </c>
      <c r="J32" s="607"/>
      <c r="K32" s="474" t="s">
        <v>22</v>
      </c>
      <c r="L32" s="316" t="s">
        <v>568</v>
      </c>
      <c r="M32" s="476"/>
      <c r="N32" s="317"/>
      <c r="O32" s="469"/>
      <c r="P32" s="469">
        <v>0.80100000000000005</v>
      </c>
      <c r="Q32" s="469"/>
      <c r="R32" s="469">
        <v>0.82499999999999996</v>
      </c>
      <c r="S32" s="469" t="s">
        <v>1348</v>
      </c>
      <c r="T32" s="479"/>
      <c r="U32" s="364">
        <v>0.85</v>
      </c>
      <c r="V32" s="470"/>
      <c r="W32" s="482" t="s">
        <v>1349</v>
      </c>
      <c r="X32" s="483">
        <v>0.86319999999999997</v>
      </c>
      <c r="Y32" s="60" t="s">
        <v>558</v>
      </c>
      <c r="BA32" s="8"/>
      <c r="BB32" s="8"/>
    </row>
    <row r="33" spans="1:54" ht="135.75" thickBot="1">
      <c r="A33" s="552"/>
      <c r="B33" s="914"/>
      <c r="C33" s="473" t="s">
        <v>1350</v>
      </c>
      <c r="D33" s="473" t="s">
        <v>1351</v>
      </c>
      <c r="E33" s="473" t="s">
        <v>1352</v>
      </c>
      <c r="F33" s="609" t="s">
        <v>26</v>
      </c>
      <c r="G33" s="610"/>
      <c r="H33" s="474" t="s">
        <v>21</v>
      </c>
      <c r="I33" s="606" t="s">
        <v>23</v>
      </c>
      <c r="J33" s="607"/>
      <c r="K33" s="474" t="s">
        <v>22</v>
      </c>
      <c r="L33" s="316" t="s">
        <v>568</v>
      </c>
      <c r="M33" s="476"/>
      <c r="N33" s="317"/>
      <c r="O33" s="469"/>
      <c r="P33" s="469">
        <v>0.28999999999999998</v>
      </c>
      <c r="Q33" s="469"/>
      <c r="R33" s="469">
        <v>0.15</v>
      </c>
      <c r="S33" s="469" t="s">
        <v>1353</v>
      </c>
      <c r="T33" s="479"/>
      <c r="U33" s="364">
        <v>0.36</v>
      </c>
      <c r="V33" s="470"/>
      <c r="W33" s="482" t="s">
        <v>1354</v>
      </c>
      <c r="X33" s="483">
        <v>0.4224</v>
      </c>
      <c r="Y33" s="60" t="s">
        <v>558</v>
      </c>
      <c r="BA33" s="8"/>
      <c r="BB33" s="8"/>
    </row>
    <row r="34" spans="1:54" ht="60.75" thickBot="1">
      <c r="A34" s="552"/>
      <c r="B34" s="914"/>
      <c r="C34" s="473" t="s">
        <v>1355</v>
      </c>
      <c r="D34" s="473" t="s">
        <v>1356</v>
      </c>
      <c r="E34" s="473" t="s">
        <v>1357</v>
      </c>
      <c r="F34" s="609" t="s">
        <v>26</v>
      </c>
      <c r="G34" s="610"/>
      <c r="H34" s="474" t="s">
        <v>21</v>
      </c>
      <c r="I34" s="606" t="s">
        <v>23</v>
      </c>
      <c r="J34" s="607"/>
      <c r="K34" s="474" t="s">
        <v>22</v>
      </c>
      <c r="L34" s="316" t="s">
        <v>90</v>
      </c>
      <c r="M34" s="476"/>
      <c r="N34" s="317"/>
      <c r="O34" s="469"/>
      <c r="P34" s="469" t="s">
        <v>1358</v>
      </c>
      <c r="Q34" s="469"/>
      <c r="R34" s="479" t="s">
        <v>1359</v>
      </c>
      <c r="S34" s="479" t="s">
        <v>1360</v>
      </c>
      <c r="T34" s="479"/>
      <c r="U34" s="364">
        <v>0.05</v>
      </c>
      <c r="V34" s="364"/>
      <c r="W34" s="482">
        <v>372</v>
      </c>
      <c r="X34" s="483">
        <v>0.14460000000000001</v>
      </c>
      <c r="Y34" s="60" t="s">
        <v>558</v>
      </c>
      <c r="BA34" s="8"/>
      <c r="BB34" s="8"/>
    </row>
    <row r="35" spans="1:54" ht="60.75" thickBot="1">
      <c r="A35" s="553"/>
      <c r="B35" s="915"/>
      <c r="C35" s="473" t="s">
        <v>1361</v>
      </c>
      <c r="D35" s="473" t="s">
        <v>1362</v>
      </c>
      <c r="E35" s="473" t="s">
        <v>1363</v>
      </c>
      <c r="F35" s="609" t="s">
        <v>26</v>
      </c>
      <c r="G35" s="610"/>
      <c r="H35" s="474" t="s">
        <v>21</v>
      </c>
      <c r="I35" s="606" t="s">
        <v>23</v>
      </c>
      <c r="J35" s="607"/>
      <c r="K35" s="474" t="s">
        <v>64</v>
      </c>
      <c r="L35" s="316" t="s">
        <v>90</v>
      </c>
      <c r="M35" s="476"/>
      <c r="N35" s="317"/>
      <c r="O35" s="469"/>
      <c r="P35" s="469" t="s">
        <v>1364</v>
      </c>
      <c r="Q35" s="469"/>
      <c r="R35" s="479" t="s">
        <v>1365</v>
      </c>
      <c r="S35" s="479" t="s">
        <v>1366</v>
      </c>
      <c r="T35" s="479"/>
      <c r="U35" s="364">
        <v>0.1</v>
      </c>
      <c r="V35" s="364"/>
      <c r="W35" s="471">
        <v>134.43</v>
      </c>
      <c r="X35" s="470">
        <v>-0.29670000000000002</v>
      </c>
      <c r="Y35" s="60" t="s">
        <v>571</v>
      </c>
      <c r="BA35" s="8"/>
      <c r="BB35" s="8"/>
    </row>
    <row r="36" spans="1:54" ht="114.75" customHeight="1" thickBot="1">
      <c r="A36" s="551" t="s">
        <v>417</v>
      </c>
      <c r="B36" s="913" t="s">
        <v>1367</v>
      </c>
      <c r="C36" s="477" t="s">
        <v>1368</v>
      </c>
      <c r="D36" s="477" t="s">
        <v>1369</v>
      </c>
      <c r="E36" s="477" t="s">
        <v>1370</v>
      </c>
      <c r="F36" s="609" t="s">
        <v>26</v>
      </c>
      <c r="G36" s="610"/>
      <c r="H36" s="474" t="s">
        <v>21</v>
      </c>
      <c r="I36" s="606" t="s">
        <v>53</v>
      </c>
      <c r="J36" s="607"/>
      <c r="K36" s="474" t="s">
        <v>64</v>
      </c>
      <c r="L36" s="609" t="s">
        <v>568</v>
      </c>
      <c r="M36" s="881"/>
      <c r="N36" s="610"/>
      <c r="O36" s="478"/>
      <c r="P36" s="479" t="s">
        <v>1371</v>
      </c>
      <c r="Q36" s="478"/>
      <c r="R36" s="479" t="s">
        <v>1372</v>
      </c>
      <c r="S36" s="479" t="s">
        <v>1373</v>
      </c>
      <c r="T36" s="479"/>
      <c r="U36" s="364" t="s">
        <v>1374</v>
      </c>
      <c r="V36" s="364"/>
      <c r="W36" s="484" t="s">
        <v>1375</v>
      </c>
      <c r="X36" s="364">
        <v>0.99509999999999998</v>
      </c>
      <c r="Y36" s="60" t="s">
        <v>558</v>
      </c>
      <c r="BA36" s="8"/>
      <c r="BB36" s="8"/>
    </row>
    <row r="37" spans="1:54" ht="120.75" thickBot="1">
      <c r="A37" s="552"/>
      <c r="B37" s="914"/>
      <c r="C37" s="477" t="s">
        <v>1376</v>
      </c>
      <c r="D37" s="477" t="s">
        <v>1377</v>
      </c>
      <c r="E37" s="477" t="s">
        <v>1378</v>
      </c>
      <c r="F37" s="609" t="s">
        <v>26</v>
      </c>
      <c r="G37" s="610"/>
      <c r="H37" s="474" t="s">
        <v>21</v>
      </c>
      <c r="I37" s="606" t="s">
        <v>53</v>
      </c>
      <c r="J37" s="607"/>
      <c r="K37" s="474" t="s">
        <v>22</v>
      </c>
      <c r="L37" s="316" t="s">
        <v>568</v>
      </c>
      <c r="M37" s="476"/>
      <c r="N37" s="317"/>
      <c r="O37" s="478"/>
      <c r="P37" s="479" t="s">
        <v>1379</v>
      </c>
      <c r="Q37" s="478"/>
      <c r="R37" s="479" t="s">
        <v>1380</v>
      </c>
      <c r="S37" s="479" t="s">
        <v>1381</v>
      </c>
      <c r="T37" s="479"/>
      <c r="U37" s="364" t="s">
        <v>1382</v>
      </c>
      <c r="V37" s="364"/>
      <c r="W37" s="480" t="s">
        <v>1383</v>
      </c>
      <c r="X37" s="364">
        <v>0.89529999999999998</v>
      </c>
      <c r="Y37" s="60" t="s">
        <v>558</v>
      </c>
      <c r="BA37" s="8"/>
      <c r="BB37" s="8"/>
    </row>
    <row r="38" spans="1:54" ht="165.75" thickBot="1">
      <c r="A38" s="553"/>
      <c r="B38" s="915"/>
      <c r="C38" s="473" t="s">
        <v>1384</v>
      </c>
      <c r="D38" s="473" t="s">
        <v>1385</v>
      </c>
      <c r="E38" s="473" t="s">
        <v>1386</v>
      </c>
      <c r="F38" s="609" t="s">
        <v>26</v>
      </c>
      <c r="G38" s="610"/>
      <c r="H38" s="474" t="s">
        <v>21</v>
      </c>
      <c r="I38" s="311" t="s">
        <v>53</v>
      </c>
      <c r="J38" s="312"/>
      <c r="K38" s="474" t="s">
        <v>22</v>
      </c>
      <c r="L38" s="316" t="s">
        <v>568</v>
      </c>
      <c r="M38" s="476"/>
      <c r="N38" s="317"/>
      <c r="O38" s="469"/>
      <c r="P38" s="469" t="s">
        <v>1387</v>
      </c>
      <c r="Q38" s="469"/>
      <c r="R38" s="469" t="s">
        <v>1388</v>
      </c>
      <c r="S38" s="469" t="s">
        <v>1389</v>
      </c>
      <c r="T38" s="479"/>
      <c r="U38" s="364">
        <v>1</v>
      </c>
      <c r="V38" s="470"/>
      <c r="W38" s="482">
        <v>2588</v>
      </c>
      <c r="X38" s="475">
        <v>1</v>
      </c>
      <c r="Y38" s="60" t="s">
        <v>558</v>
      </c>
      <c r="BA38" s="8"/>
      <c r="BB38" s="8"/>
    </row>
    <row r="39" spans="1:54" ht="67.5" customHeight="1" thickBot="1">
      <c r="A39" s="551" t="s">
        <v>419</v>
      </c>
      <c r="B39" s="913" t="s">
        <v>1390</v>
      </c>
      <c r="C39" s="473" t="s">
        <v>1391</v>
      </c>
      <c r="D39" s="473" t="s">
        <v>1392</v>
      </c>
      <c r="E39" s="473" t="s">
        <v>1393</v>
      </c>
      <c r="F39" s="609" t="s">
        <v>26</v>
      </c>
      <c r="G39" s="610"/>
      <c r="H39" s="474" t="s">
        <v>21</v>
      </c>
      <c r="I39" s="606" t="s">
        <v>23</v>
      </c>
      <c r="J39" s="607"/>
      <c r="K39" s="474" t="s">
        <v>22</v>
      </c>
      <c r="L39" s="316" t="s">
        <v>568</v>
      </c>
      <c r="M39" s="476"/>
      <c r="N39" s="317"/>
      <c r="O39" s="469"/>
      <c r="P39" s="469" t="s">
        <v>1394</v>
      </c>
      <c r="Q39" s="469"/>
      <c r="R39" s="469" t="s">
        <v>1395</v>
      </c>
      <c r="S39" s="469" t="s">
        <v>1396</v>
      </c>
      <c r="T39" s="479"/>
      <c r="U39" s="364">
        <v>1</v>
      </c>
      <c r="V39" s="470"/>
      <c r="W39" s="482">
        <v>1222</v>
      </c>
      <c r="X39" s="470">
        <v>1</v>
      </c>
      <c r="Y39" s="60" t="s">
        <v>558</v>
      </c>
      <c r="BA39" s="8"/>
      <c r="BB39" s="8"/>
    </row>
    <row r="40" spans="1:54" ht="105.75" thickBot="1">
      <c r="A40" s="553"/>
      <c r="B40" s="915"/>
      <c r="C40" s="477" t="s">
        <v>1397</v>
      </c>
      <c r="D40" s="477" t="s">
        <v>1398</v>
      </c>
      <c r="E40" s="477" t="s">
        <v>1399</v>
      </c>
      <c r="F40" s="609" t="s">
        <v>26</v>
      </c>
      <c r="G40" s="610"/>
      <c r="H40" s="474" t="s">
        <v>21</v>
      </c>
      <c r="I40" s="606" t="s">
        <v>23</v>
      </c>
      <c r="J40" s="607"/>
      <c r="K40" s="474" t="s">
        <v>22</v>
      </c>
      <c r="L40" s="316" t="s">
        <v>568</v>
      </c>
      <c r="M40" s="476"/>
      <c r="N40" s="317"/>
      <c r="O40" s="478"/>
      <c r="P40" s="479" t="s">
        <v>1400</v>
      </c>
      <c r="Q40" s="479"/>
      <c r="R40" s="479" t="s">
        <v>1401</v>
      </c>
      <c r="S40" s="479" t="s">
        <v>1402</v>
      </c>
      <c r="T40" s="479"/>
      <c r="U40" s="364">
        <v>1</v>
      </c>
      <c r="V40" s="364"/>
      <c r="W40" s="480" t="s">
        <v>1403</v>
      </c>
      <c r="X40" s="364">
        <v>1</v>
      </c>
      <c r="Y40" s="60" t="s">
        <v>558</v>
      </c>
      <c r="BA40" s="8"/>
      <c r="BB40" s="8"/>
    </row>
    <row r="41" spans="1:54" ht="76.5" customHeight="1" thickBot="1">
      <c r="A41" s="551" t="s">
        <v>421</v>
      </c>
      <c r="B41" s="913" t="s">
        <v>1404</v>
      </c>
      <c r="C41" s="477" t="s">
        <v>1405</v>
      </c>
      <c r="D41" s="477" t="s">
        <v>1406</v>
      </c>
      <c r="E41" s="477" t="s">
        <v>1407</v>
      </c>
      <c r="F41" s="609" t="s">
        <v>26</v>
      </c>
      <c r="G41" s="610"/>
      <c r="H41" s="474" t="s">
        <v>21</v>
      </c>
      <c r="I41" s="606" t="s">
        <v>23</v>
      </c>
      <c r="J41" s="607"/>
      <c r="K41" s="474" t="s">
        <v>22</v>
      </c>
      <c r="L41" s="316" t="s">
        <v>568</v>
      </c>
      <c r="M41" s="476"/>
      <c r="N41" s="317"/>
      <c r="O41" s="478"/>
      <c r="P41" s="479" t="s">
        <v>1408</v>
      </c>
      <c r="Q41" s="479"/>
      <c r="R41" s="479" t="s">
        <v>1409</v>
      </c>
      <c r="S41" s="479" t="s">
        <v>1410</v>
      </c>
      <c r="T41" s="479"/>
      <c r="U41" s="364">
        <v>1</v>
      </c>
      <c r="V41" s="364"/>
      <c r="W41" s="480" t="s">
        <v>1411</v>
      </c>
      <c r="X41" s="364">
        <v>1</v>
      </c>
      <c r="Y41" s="60" t="s">
        <v>558</v>
      </c>
      <c r="BA41" s="8"/>
      <c r="BB41" s="8"/>
    </row>
    <row r="42" spans="1:54" ht="75.75" thickBot="1">
      <c r="A42" s="552"/>
      <c r="B42" s="914"/>
      <c r="C42" s="477" t="s">
        <v>1412</v>
      </c>
      <c r="D42" s="473" t="s">
        <v>1413</v>
      </c>
      <c r="E42" s="473" t="s">
        <v>1414</v>
      </c>
      <c r="F42" s="609" t="s">
        <v>26</v>
      </c>
      <c r="G42" s="610"/>
      <c r="H42" s="474" t="s">
        <v>21</v>
      </c>
      <c r="I42" s="606" t="s">
        <v>23</v>
      </c>
      <c r="J42" s="607"/>
      <c r="K42" s="474" t="s">
        <v>22</v>
      </c>
      <c r="L42" s="316" t="s">
        <v>568</v>
      </c>
      <c r="M42" s="476"/>
      <c r="N42" s="317"/>
      <c r="O42" s="469"/>
      <c r="P42" s="469" t="s">
        <v>1415</v>
      </c>
      <c r="Q42" s="469"/>
      <c r="R42" s="469" t="s">
        <v>1416</v>
      </c>
      <c r="S42" s="469" t="s">
        <v>1417</v>
      </c>
      <c r="T42" s="479"/>
      <c r="U42" s="364" t="s">
        <v>1418</v>
      </c>
      <c r="V42" s="470">
        <v>1</v>
      </c>
      <c r="W42" s="471" t="s">
        <v>1419</v>
      </c>
      <c r="X42" s="470">
        <v>1</v>
      </c>
      <c r="Y42" s="60" t="s">
        <v>558</v>
      </c>
      <c r="BA42" s="8"/>
      <c r="BB42" s="8"/>
    </row>
    <row r="43" spans="1:54" ht="135.75" thickBot="1">
      <c r="A43" s="553"/>
      <c r="B43" s="915"/>
      <c r="C43" s="477" t="s">
        <v>1420</v>
      </c>
      <c r="D43" s="477" t="s">
        <v>1421</v>
      </c>
      <c r="E43" s="477" t="s">
        <v>1422</v>
      </c>
      <c r="F43" s="609" t="s">
        <v>26</v>
      </c>
      <c r="G43" s="610"/>
      <c r="H43" s="474" t="s">
        <v>21</v>
      </c>
      <c r="I43" s="606" t="s">
        <v>23</v>
      </c>
      <c r="J43" s="607"/>
      <c r="K43" s="474" t="s">
        <v>22</v>
      </c>
      <c r="L43" s="316" t="s">
        <v>568</v>
      </c>
      <c r="M43" s="476"/>
      <c r="N43" s="317"/>
      <c r="O43" s="478"/>
      <c r="P43" s="479" t="s">
        <v>1423</v>
      </c>
      <c r="Q43" s="479"/>
      <c r="R43" s="479" t="s">
        <v>1424</v>
      </c>
      <c r="S43" s="479" t="s">
        <v>1425</v>
      </c>
      <c r="T43" s="479"/>
      <c r="U43" s="364">
        <v>0.9</v>
      </c>
      <c r="V43" s="364"/>
      <c r="W43" s="480" t="s">
        <v>1426</v>
      </c>
      <c r="X43" s="364">
        <v>0.75600000000000001</v>
      </c>
      <c r="Y43" s="60" t="s">
        <v>566</v>
      </c>
      <c r="BA43" s="8"/>
      <c r="BB43" s="8"/>
    </row>
    <row r="44" spans="1:54" ht="64.5" customHeight="1" thickBot="1">
      <c r="A44" s="551" t="s">
        <v>1131</v>
      </c>
      <c r="B44" s="913" t="s">
        <v>1427</v>
      </c>
      <c r="C44" s="477" t="s">
        <v>1428</v>
      </c>
      <c r="D44" s="473" t="s">
        <v>1429</v>
      </c>
      <c r="E44" s="473" t="s">
        <v>1430</v>
      </c>
      <c r="F44" s="609" t="s">
        <v>26</v>
      </c>
      <c r="G44" s="610"/>
      <c r="H44" s="474" t="s">
        <v>21</v>
      </c>
      <c r="I44" s="606" t="s">
        <v>23</v>
      </c>
      <c r="J44" s="607"/>
      <c r="K44" s="474" t="s">
        <v>22</v>
      </c>
      <c r="L44" s="316" t="s">
        <v>568</v>
      </c>
      <c r="M44" s="476"/>
      <c r="N44" s="317"/>
      <c r="O44" s="469"/>
      <c r="P44" s="469" t="s">
        <v>1431</v>
      </c>
      <c r="Q44" s="469"/>
      <c r="R44" s="469" t="s">
        <v>1432</v>
      </c>
      <c r="S44" s="469" t="s">
        <v>1433</v>
      </c>
      <c r="T44" s="479"/>
      <c r="U44" s="470">
        <v>0.89939999999999998</v>
      </c>
      <c r="V44" s="470">
        <v>0.94</v>
      </c>
      <c r="W44" s="471" t="s">
        <v>1434</v>
      </c>
      <c r="X44" s="470">
        <v>0.89939999999999998</v>
      </c>
      <c r="Y44" s="60" t="s">
        <v>558</v>
      </c>
      <c r="BA44" s="8"/>
      <c r="BB44" s="8"/>
    </row>
    <row r="45" spans="1:54" ht="60.75" thickBot="1">
      <c r="A45" s="552"/>
      <c r="B45" s="914"/>
      <c r="C45" s="477" t="s">
        <v>1435</v>
      </c>
      <c r="D45" s="473" t="s">
        <v>1436</v>
      </c>
      <c r="E45" s="473" t="s">
        <v>1437</v>
      </c>
      <c r="F45" s="609" t="s">
        <v>26</v>
      </c>
      <c r="G45" s="610"/>
      <c r="H45" s="474" t="s">
        <v>21</v>
      </c>
      <c r="I45" s="606" t="s">
        <v>23</v>
      </c>
      <c r="J45" s="607"/>
      <c r="K45" s="474" t="s">
        <v>22</v>
      </c>
      <c r="L45" s="316" t="s">
        <v>568</v>
      </c>
      <c r="M45" s="476"/>
      <c r="N45" s="317"/>
      <c r="O45" s="469"/>
      <c r="P45" s="469" t="s">
        <v>1431</v>
      </c>
      <c r="Q45" s="469"/>
      <c r="R45" s="469" t="s">
        <v>1438</v>
      </c>
      <c r="S45" s="469" t="s">
        <v>1439</v>
      </c>
      <c r="T45" s="479"/>
      <c r="U45" s="364">
        <v>1</v>
      </c>
      <c r="V45" s="470">
        <v>1</v>
      </c>
      <c r="W45" s="471" t="s">
        <v>1440</v>
      </c>
      <c r="X45" s="470">
        <v>1</v>
      </c>
      <c r="Y45" s="60" t="s">
        <v>558</v>
      </c>
      <c r="BA45" s="8"/>
      <c r="BB45" s="8"/>
    </row>
    <row r="46" spans="1:54" ht="105.75" thickBot="1">
      <c r="A46" s="552"/>
      <c r="B46" s="915"/>
      <c r="C46" s="477" t="s">
        <v>1441</v>
      </c>
      <c r="D46" s="473" t="s">
        <v>1442</v>
      </c>
      <c r="E46" s="473" t="s">
        <v>1443</v>
      </c>
      <c r="F46" s="609" t="s">
        <v>26</v>
      </c>
      <c r="G46" s="610"/>
      <c r="H46" s="474" t="s">
        <v>21</v>
      </c>
      <c r="I46" s="606" t="s">
        <v>23</v>
      </c>
      <c r="J46" s="607"/>
      <c r="K46" s="474" t="s">
        <v>22</v>
      </c>
      <c r="L46" s="316" t="s">
        <v>568</v>
      </c>
      <c r="M46" s="476"/>
      <c r="N46" s="317"/>
      <c r="O46" s="469"/>
      <c r="P46" s="469" t="s">
        <v>1431</v>
      </c>
      <c r="Q46" s="469"/>
      <c r="R46" s="469" t="s">
        <v>1444</v>
      </c>
      <c r="S46" s="469" t="s">
        <v>1445</v>
      </c>
      <c r="T46" s="479"/>
      <c r="U46" s="364">
        <v>1</v>
      </c>
      <c r="V46" s="470">
        <v>1</v>
      </c>
      <c r="W46" s="471" t="s">
        <v>1446</v>
      </c>
      <c r="X46" s="470">
        <v>1</v>
      </c>
      <c r="Y46" s="60" t="s">
        <v>558</v>
      </c>
      <c r="BA46" s="8"/>
      <c r="BB46" s="8"/>
    </row>
    <row r="47" spans="1:54" ht="39" customHeight="1" thickBot="1">
      <c r="A47" s="552" t="s">
        <v>422</v>
      </c>
      <c r="B47" s="913" t="s">
        <v>1447</v>
      </c>
      <c r="C47" s="477" t="s">
        <v>1448</v>
      </c>
      <c r="D47" s="473" t="s">
        <v>1449</v>
      </c>
      <c r="E47" s="473" t="s">
        <v>1450</v>
      </c>
      <c r="F47" s="609" t="s">
        <v>26</v>
      </c>
      <c r="G47" s="610"/>
      <c r="H47" s="474" t="s">
        <v>21</v>
      </c>
      <c r="I47" s="606" t="s">
        <v>23</v>
      </c>
      <c r="J47" s="607"/>
      <c r="K47" s="474" t="s">
        <v>22</v>
      </c>
      <c r="L47" s="316" t="s">
        <v>568</v>
      </c>
      <c r="M47" s="476"/>
      <c r="N47" s="317"/>
      <c r="O47" s="469"/>
      <c r="P47" s="485" t="s">
        <v>1451</v>
      </c>
      <c r="Q47" s="469"/>
      <c r="R47" s="469" t="s">
        <v>1452</v>
      </c>
      <c r="S47" s="469" t="s">
        <v>1453</v>
      </c>
      <c r="T47" s="479"/>
      <c r="U47" s="364">
        <v>1</v>
      </c>
      <c r="V47" s="364">
        <v>1</v>
      </c>
      <c r="W47" s="471" t="s">
        <v>1454</v>
      </c>
      <c r="X47" s="470">
        <v>1</v>
      </c>
      <c r="Y47" s="60" t="s">
        <v>558</v>
      </c>
      <c r="BA47" s="8"/>
      <c r="BB47" s="8"/>
    </row>
    <row r="48" spans="1:54" ht="75.75" thickBot="1">
      <c r="A48" s="553"/>
      <c r="B48" s="915"/>
      <c r="C48" s="477" t="s">
        <v>1455</v>
      </c>
      <c r="D48" s="473" t="s">
        <v>1456</v>
      </c>
      <c r="E48" s="473" t="s">
        <v>1457</v>
      </c>
      <c r="F48" s="316" t="s">
        <v>520</v>
      </c>
      <c r="G48" s="317"/>
      <c r="H48" s="474" t="s">
        <v>21</v>
      </c>
      <c r="I48" s="606" t="s">
        <v>23</v>
      </c>
      <c r="J48" s="607"/>
      <c r="K48" s="474" t="s">
        <v>64</v>
      </c>
      <c r="L48" s="316" t="s">
        <v>568</v>
      </c>
      <c r="M48" s="476"/>
      <c r="N48" s="317"/>
      <c r="O48" s="469"/>
      <c r="P48" s="486" t="s">
        <v>1431</v>
      </c>
      <c r="Q48" s="469"/>
      <c r="R48" s="469" t="s">
        <v>1458</v>
      </c>
      <c r="S48" s="469" t="s">
        <v>1459</v>
      </c>
      <c r="T48" s="479"/>
      <c r="U48" s="364" t="s">
        <v>1460</v>
      </c>
      <c r="V48" s="470"/>
      <c r="W48" s="471" t="s">
        <v>1461</v>
      </c>
      <c r="X48" s="487">
        <v>0.98</v>
      </c>
      <c r="Y48" s="60" t="s">
        <v>558</v>
      </c>
      <c r="BA48" s="8"/>
      <c r="BB48" s="8"/>
    </row>
    <row r="49" spans="1:54" ht="165.75" thickBot="1">
      <c r="A49" s="488" t="s">
        <v>1154</v>
      </c>
      <c r="B49" s="489" t="s">
        <v>1462</v>
      </c>
      <c r="C49" s="477" t="s">
        <v>1463</v>
      </c>
      <c r="D49" s="473" t="s">
        <v>1464</v>
      </c>
      <c r="E49" s="473" t="s">
        <v>1465</v>
      </c>
      <c r="F49" s="609" t="s">
        <v>26</v>
      </c>
      <c r="G49" s="610"/>
      <c r="H49" s="474" t="s">
        <v>21</v>
      </c>
      <c r="I49" s="606" t="s">
        <v>23</v>
      </c>
      <c r="J49" s="607"/>
      <c r="K49" s="474" t="s">
        <v>22</v>
      </c>
      <c r="L49" s="316" t="s">
        <v>568</v>
      </c>
      <c r="M49" s="476"/>
      <c r="N49" s="317"/>
      <c r="O49" s="469"/>
      <c r="P49" s="469" t="s">
        <v>1466</v>
      </c>
      <c r="Q49" s="469"/>
      <c r="R49" s="469" t="s">
        <v>1467</v>
      </c>
      <c r="S49" s="469" t="s">
        <v>1468</v>
      </c>
      <c r="T49" s="479"/>
      <c r="U49" s="364">
        <v>1</v>
      </c>
      <c r="V49" s="470">
        <v>1</v>
      </c>
      <c r="W49" s="471">
        <v>7931</v>
      </c>
      <c r="X49" s="470">
        <v>1</v>
      </c>
      <c r="Y49" s="60" t="s">
        <v>558</v>
      </c>
      <c r="BA49" s="8"/>
      <c r="BB49" s="8"/>
    </row>
    <row r="50" spans="1:54" ht="90.75" customHeight="1" thickBot="1">
      <c r="A50" s="551" t="s">
        <v>424</v>
      </c>
      <c r="B50" s="913" t="s">
        <v>1469</v>
      </c>
      <c r="C50" s="473" t="s">
        <v>1470</v>
      </c>
      <c r="D50" s="473" t="s">
        <v>1471</v>
      </c>
      <c r="E50" s="473" t="s">
        <v>1472</v>
      </c>
      <c r="F50" s="609" t="s">
        <v>600</v>
      </c>
      <c r="G50" s="610"/>
      <c r="H50" s="474" t="s">
        <v>21</v>
      </c>
      <c r="I50" s="606" t="s">
        <v>23</v>
      </c>
      <c r="J50" s="607"/>
      <c r="K50" s="474" t="s">
        <v>22</v>
      </c>
      <c r="L50" s="609" t="s">
        <v>90</v>
      </c>
      <c r="M50" s="881"/>
      <c r="N50" s="610"/>
      <c r="O50" s="469"/>
      <c r="P50" s="469" t="s">
        <v>1473</v>
      </c>
      <c r="Q50" s="469"/>
      <c r="R50" s="469" t="s">
        <v>1474</v>
      </c>
      <c r="S50" s="469" t="s">
        <v>1475</v>
      </c>
      <c r="T50" s="479"/>
      <c r="U50" s="364" t="s">
        <v>1476</v>
      </c>
      <c r="V50" s="470">
        <v>0</v>
      </c>
      <c r="W50" s="471" t="s">
        <v>1477</v>
      </c>
      <c r="X50" s="470">
        <v>4.8000000000000001E-2</v>
      </c>
      <c r="Y50" s="60" t="s">
        <v>558</v>
      </c>
      <c r="BA50" s="8"/>
      <c r="BB50" s="8"/>
    </row>
    <row r="51" spans="1:54" ht="90.75" thickBot="1">
      <c r="A51" s="552"/>
      <c r="B51" s="914"/>
      <c r="C51" s="473" t="s">
        <v>1478</v>
      </c>
      <c r="D51" s="473" t="s">
        <v>1471</v>
      </c>
      <c r="E51" s="473" t="s">
        <v>1472</v>
      </c>
      <c r="F51" s="609" t="s">
        <v>600</v>
      </c>
      <c r="G51" s="610"/>
      <c r="H51" s="474" t="s">
        <v>21</v>
      </c>
      <c r="I51" s="606" t="s">
        <v>23</v>
      </c>
      <c r="J51" s="607"/>
      <c r="K51" s="474" t="s">
        <v>22</v>
      </c>
      <c r="L51" s="609" t="s">
        <v>90</v>
      </c>
      <c r="M51" s="881"/>
      <c r="N51" s="610"/>
      <c r="O51" s="469"/>
      <c r="P51" s="469" t="s">
        <v>1479</v>
      </c>
      <c r="Q51" s="469"/>
      <c r="R51" s="469" t="s">
        <v>1480</v>
      </c>
      <c r="S51" s="469" t="s">
        <v>1481</v>
      </c>
      <c r="T51" s="479"/>
      <c r="U51" s="364" t="s">
        <v>1482</v>
      </c>
      <c r="V51" s="470">
        <v>0</v>
      </c>
      <c r="W51" s="480">
        <v>128</v>
      </c>
      <c r="X51" s="481">
        <v>0.78</v>
      </c>
      <c r="Y51" s="60" t="s">
        <v>571</v>
      </c>
      <c r="BA51" s="8"/>
      <c r="BB51" s="8"/>
    </row>
    <row r="52" spans="1:54" ht="120.75" thickBot="1">
      <c r="A52" s="553"/>
      <c r="B52" s="915"/>
      <c r="C52" s="473" t="s">
        <v>1483</v>
      </c>
      <c r="D52" s="473" t="s">
        <v>1484</v>
      </c>
      <c r="E52" s="473" t="s">
        <v>1485</v>
      </c>
      <c r="F52" s="609" t="s">
        <v>26</v>
      </c>
      <c r="G52" s="610"/>
      <c r="H52" s="474" t="s">
        <v>21</v>
      </c>
      <c r="I52" s="606" t="s">
        <v>23</v>
      </c>
      <c r="J52" s="607"/>
      <c r="K52" s="474" t="s">
        <v>22</v>
      </c>
      <c r="L52" s="609" t="s">
        <v>568</v>
      </c>
      <c r="M52" s="881"/>
      <c r="N52" s="610"/>
      <c r="O52" s="469"/>
      <c r="P52" s="469" t="s">
        <v>1431</v>
      </c>
      <c r="Q52" s="469"/>
      <c r="R52" s="469" t="s">
        <v>1486</v>
      </c>
      <c r="S52" s="469" t="s">
        <v>1487</v>
      </c>
      <c r="T52" s="479"/>
      <c r="U52" s="364" t="s">
        <v>1488</v>
      </c>
      <c r="V52" s="470"/>
      <c r="W52" s="471" t="s">
        <v>1489</v>
      </c>
      <c r="X52" s="470">
        <v>1</v>
      </c>
      <c r="Y52" s="60" t="s">
        <v>558</v>
      </c>
      <c r="BA52" s="8"/>
      <c r="BB52" s="8"/>
    </row>
    <row r="53" spans="1:54" ht="42" customHeight="1" thickBot="1">
      <c r="A53" s="551" t="s">
        <v>426</v>
      </c>
      <c r="B53" s="913" t="s">
        <v>1490</v>
      </c>
      <c r="C53" s="473" t="s">
        <v>1491</v>
      </c>
      <c r="D53" s="473" t="s">
        <v>1492</v>
      </c>
      <c r="E53" s="477" t="s">
        <v>1493</v>
      </c>
      <c r="F53" s="609" t="s">
        <v>520</v>
      </c>
      <c r="G53" s="610"/>
      <c r="H53" s="474" t="s">
        <v>21</v>
      </c>
      <c r="I53" s="606" t="s">
        <v>74</v>
      </c>
      <c r="J53" s="607"/>
      <c r="K53" s="474" t="s">
        <v>22</v>
      </c>
      <c r="L53" s="609" t="s">
        <v>90</v>
      </c>
      <c r="M53" s="881"/>
      <c r="N53" s="610"/>
      <c r="O53" s="479"/>
      <c r="P53" s="479" t="s">
        <v>1431</v>
      </c>
      <c r="Q53" s="479"/>
      <c r="R53" s="479" t="s">
        <v>1431</v>
      </c>
      <c r="S53" s="479">
        <v>9.1</v>
      </c>
      <c r="T53" s="479"/>
      <c r="U53" s="481">
        <v>9</v>
      </c>
      <c r="V53" s="364">
        <v>0</v>
      </c>
      <c r="W53" s="480" t="s">
        <v>1494</v>
      </c>
      <c r="X53" s="364">
        <v>9.4E-2</v>
      </c>
      <c r="Y53" s="60" t="s">
        <v>558</v>
      </c>
      <c r="BA53" s="8"/>
      <c r="BB53" s="8"/>
    </row>
    <row r="54" spans="1:54" ht="43.5" customHeight="1" thickBot="1">
      <c r="A54" s="553"/>
      <c r="B54" s="915"/>
      <c r="C54" s="473" t="s">
        <v>1495</v>
      </c>
      <c r="D54" s="473" t="s">
        <v>1496</v>
      </c>
      <c r="E54" s="473" t="s">
        <v>1497</v>
      </c>
      <c r="F54" s="609" t="s">
        <v>26</v>
      </c>
      <c r="G54" s="610"/>
      <c r="H54" s="474" t="s">
        <v>21</v>
      </c>
      <c r="I54" s="606" t="s">
        <v>23</v>
      </c>
      <c r="J54" s="607"/>
      <c r="K54" s="474" t="s">
        <v>22</v>
      </c>
      <c r="L54" s="609" t="s">
        <v>568</v>
      </c>
      <c r="M54" s="881"/>
      <c r="N54" s="610"/>
      <c r="O54" s="474"/>
      <c r="P54" s="479" t="s">
        <v>1498</v>
      </c>
      <c r="Q54" s="479"/>
      <c r="R54" s="479" t="s">
        <v>1499</v>
      </c>
      <c r="S54" s="479" t="s">
        <v>1500</v>
      </c>
      <c r="T54" s="479"/>
      <c r="U54" s="364">
        <v>0.9</v>
      </c>
      <c r="V54" s="364"/>
      <c r="W54" s="480" t="s">
        <v>1501</v>
      </c>
      <c r="X54" s="364">
        <v>0.94</v>
      </c>
      <c r="Y54" s="60" t="s">
        <v>558</v>
      </c>
      <c r="BA54" s="8"/>
      <c r="BB54" s="8"/>
    </row>
    <row r="55" spans="1:54" ht="43.5" customHeight="1" thickBot="1">
      <c r="A55" s="551" t="s">
        <v>1140</v>
      </c>
      <c r="B55" s="913" t="s">
        <v>1502</v>
      </c>
      <c r="C55" s="473" t="s">
        <v>1503</v>
      </c>
      <c r="D55" s="473" t="s">
        <v>1504</v>
      </c>
      <c r="E55" s="473" t="s">
        <v>1505</v>
      </c>
      <c r="F55" s="609" t="s">
        <v>26</v>
      </c>
      <c r="G55" s="610"/>
      <c r="H55" s="474" t="s">
        <v>21</v>
      </c>
      <c r="I55" s="606" t="s">
        <v>23</v>
      </c>
      <c r="J55" s="607"/>
      <c r="K55" s="474" t="s">
        <v>22</v>
      </c>
      <c r="L55" s="609" t="s">
        <v>568</v>
      </c>
      <c r="M55" s="881"/>
      <c r="N55" s="610"/>
      <c r="O55" s="469"/>
      <c r="P55" s="469" t="s">
        <v>1506</v>
      </c>
      <c r="Q55" s="469"/>
      <c r="R55" s="469" t="s">
        <v>1507</v>
      </c>
      <c r="S55" s="469" t="s">
        <v>1508</v>
      </c>
      <c r="T55" s="479"/>
      <c r="U55" s="364" t="s">
        <v>1509</v>
      </c>
      <c r="V55" s="470"/>
      <c r="W55" s="471" t="s">
        <v>1510</v>
      </c>
      <c r="X55" s="470">
        <v>0.94</v>
      </c>
      <c r="Y55" s="60" t="s">
        <v>558</v>
      </c>
      <c r="BA55" s="8"/>
      <c r="BB55" s="8"/>
    </row>
    <row r="56" spans="1:54" ht="135.75" thickBot="1">
      <c r="A56" s="552"/>
      <c r="B56" s="914"/>
      <c r="C56" s="473" t="s">
        <v>1511</v>
      </c>
      <c r="D56" s="473" t="s">
        <v>1512</v>
      </c>
      <c r="E56" s="473" t="s">
        <v>1513</v>
      </c>
      <c r="F56" s="609" t="s">
        <v>26</v>
      </c>
      <c r="G56" s="610"/>
      <c r="H56" s="474" t="s">
        <v>21</v>
      </c>
      <c r="I56" s="606" t="s">
        <v>23</v>
      </c>
      <c r="J56" s="607"/>
      <c r="K56" s="474" t="s">
        <v>22</v>
      </c>
      <c r="L56" s="609" t="s">
        <v>568</v>
      </c>
      <c r="M56" s="881"/>
      <c r="N56" s="610"/>
      <c r="O56" s="469"/>
      <c r="P56" s="469" t="s">
        <v>1514</v>
      </c>
      <c r="Q56" s="469"/>
      <c r="R56" s="469" t="s">
        <v>1515</v>
      </c>
      <c r="S56" s="469" t="s">
        <v>1516</v>
      </c>
      <c r="T56" s="479"/>
      <c r="U56" s="364">
        <v>1</v>
      </c>
      <c r="V56" s="470"/>
      <c r="W56" s="471" t="s">
        <v>1517</v>
      </c>
      <c r="X56" s="470">
        <v>1</v>
      </c>
      <c r="Y56" s="60" t="s">
        <v>558</v>
      </c>
      <c r="BA56" s="8"/>
      <c r="BB56" s="8"/>
    </row>
    <row r="57" spans="1:54" ht="150.75" thickBot="1">
      <c r="A57" s="552"/>
      <c r="B57" s="914"/>
      <c r="C57" s="473" t="s">
        <v>1518</v>
      </c>
      <c r="D57" s="473" t="s">
        <v>1519</v>
      </c>
      <c r="E57" s="473" t="s">
        <v>1520</v>
      </c>
      <c r="F57" s="609" t="s">
        <v>26</v>
      </c>
      <c r="G57" s="610"/>
      <c r="H57" s="474" t="s">
        <v>21</v>
      </c>
      <c r="I57" s="606" t="s">
        <v>23</v>
      </c>
      <c r="J57" s="607"/>
      <c r="K57" s="474" t="s">
        <v>22</v>
      </c>
      <c r="L57" s="609" t="s">
        <v>90</v>
      </c>
      <c r="M57" s="881"/>
      <c r="N57" s="610"/>
      <c r="O57" s="469"/>
      <c r="P57" s="469" t="s">
        <v>1431</v>
      </c>
      <c r="Q57" s="469"/>
      <c r="R57" s="469" t="s">
        <v>1521</v>
      </c>
      <c r="S57" s="469" t="s">
        <v>1522</v>
      </c>
      <c r="T57" s="479"/>
      <c r="U57" s="364" t="s">
        <v>1523</v>
      </c>
      <c r="V57" s="470">
        <v>0</v>
      </c>
      <c r="W57" s="471" t="s">
        <v>1524</v>
      </c>
      <c r="X57" s="470">
        <v>3.6999999999999998E-2</v>
      </c>
      <c r="Y57" s="60" t="s">
        <v>571</v>
      </c>
      <c r="BA57" s="8"/>
      <c r="BB57" s="8"/>
    </row>
    <row r="58" spans="1:54" ht="135.75" thickBot="1">
      <c r="A58" s="916"/>
      <c r="B58" s="917"/>
      <c r="C58" s="473" t="s">
        <v>1525</v>
      </c>
      <c r="D58" s="473" t="s">
        <v>1526</v>
      </c>
      <c r="E58" s="473" t="s">
        <v>1527</v>
      </c>
      <c r="F58" s="609" t="s">
        <v>26</v>
      </c>
      <c r="G58" s="610"/>
      <c r="H58" s="474" t="s">
        <v>21</v>
      </c>
      <c r="I58" s="606" t="s">
        <v>23</v>
      </c>
      <c r="J58" s="607"/>
      <c r="K58" s="474" t="s">
        <v>22</v>
      </c>
      <c r="L58" s="609" t="s">
        <v>568</v>
      </c>
      <c r="M58" s="881"/>
      <c r="N58" s="610"/>
      <c r="O58" s="469"/>
      <c r="P58" s="469" t="s">
        <v>1528</v>
      </c>
      <c r="Q58" s="469"/>
      <c r="R58" s="469" t="s">
        <v>1529</v>
      </c>
      <c r="S58" s="469" t="s">
        <v>1530</v>
      </c>
      <c r="T58" s="479"/>
      <c r="U58" s="364">
        <v>0.35</v>
      </c>
      <c r="V58" s="470"/>
      <c r="W58" s="471" t="s">
        <v>1531</v>
      </c>
      <c r="X58" s="470">
        <v>0.16170000000000001</v>
      </c>
      <c r="Y58" s="60" t="s">
        <v>571</v>
      </c>
      <c r="BA58" s="8"/>
      <c r="BB58" s="8"/>
    </row>
    <row r="59" spans="1:54" ht="24" customHeight="1" thickBot="1">
      <c r="A59" s="588" t="s">
        <v>601</v>
      </c>
      <c r="B59" s="588"/>
      <c r="C59" s="588"/>
      <c r="D59" s="588"/>
      <c r="E59" s="588"/>
      <c r="F59" s="588"/>
      <c r="G59" s="588"/>
      <c r="H59" s="588"/>
      <c r="I59" s="588"/>
      <c r="J59" s="588"/>
      <c r="K59" s="588"/>
      <c r="L59" s="588"/>
      <c r="M59" s="588"/>
      <c r="N59" s="588"/>
      <c r="O59" s="588"/>
      <c r="P59" s="588"/>
      <c r="Q59" s="588"/>
      <c r="R59" s="588"/>
      <c r="S59" s="588"/>
      <c r="T59" s="588"/>
      <c r="U59" s="588"/>
      <c r="V59" s="588"/>
      <c r="W59" s="588"/>
      <c r="X59" s="588"/>
      <c r="Y59" s="588"/>
      <c r="BA59" s="8"/>
      <c r="BB59" s="8"/>
    </row>
    <row r="60" spans="1:54" ht="21.75" customHeight="1" thickBot="1">
      <c r="A60" s="588" t="s">
        <v>602</v>
      </c>
      <c r="B60" s="588"/>
      <c r="C60" s="588"/>
      <c r="D60" s="588"/>
      <c r="E60" s="588"/>
      <c r="F60" s="588"/>
      <c r="G60" s="588"/>
      <c r="H60" s="588"/>
      <c r="I60" s="588"/>
      <c r="J60" s="588"/>
      <c r="K60" s="588" t="s">
        <v>603</v>
      </c>
      <c r="L60" s="588"/>
      <c r="M60" s="588"/>
      <c r="N60" s="588"/>
      <c r="O60" s="588"/>
      <c r="P60" s="588"/>
      <c r="Q60" s="588"/>
      <c r="R60" s="588"/>
      <c r="S60" s="588"/>
      <c r="T60" s="588"/>
      <c r="U60" s="588"/>
      <c r="V60" s="588"/>
      <c r="W60" s="588"/>
      <c r="X60" s="588"/>
      <c r="Y60" s="588"/>
      <c r="BA60" s="8"/>
      <c r="BB60" s="8"/>
    </row>
    <row r="61" spans="1:54" ht="34.5" customHeight="1" thickBot="1">
      <c r="A61" s="588" t="s">
        <v>410</v>
      </c>
      <c r="B61" s="588"/>
      <c r="C61" s="588"/>
      <c r="D61" s="588"/>
      <c r="E61" s="588"/>
      <c r="F61" s="588" t="s">
        <v>49</v>
      </c>
      <c r="G61" s="588"/>
      <c r="H61" s="588"/>
      <c r="I61" s="588"/>
      <c r="J61" s="588"/>
      <c r="K61" s="589" t="s">
        <v>604</v>
      </c>
      <c r="L61" s="590" t="s">
        <v>605</v>
      </c>
      <c r="M61" s="591"/>
      <c r="N61" s="591"/>
      <c r="O61" s="591"/>
      <c r="P61" s="591"/>
      <c r="Q61" s="591"/>
      <c r="R61" s="591"/>
      <c r="S61" s="591"/>
      <c r="T61" s="591"/>
      <c r="U61" s="591"/>
      <c r="V61" s="591"/>
      <c r="W61" s="591"/>
      <c r="X61" s="591"/>
      <c r="Y61" s="592"/>
      <c r="BA61" s="8"/>
      <c r="BB61" s="8"/>
    </row>
    <row r="62" spans="1:54" ht="24" customHeight="1" thickBot="1">
      <c r="A62" s="588"/>
      <c r="B62" s="588"/>
      <c r="C62" s="588" t="s">
        <v>0</v>
      </c>
      <c r="D62" s="588" t="s">
        <v>1</v>
      </c>
      <c r="E62" s="588" t="s">
        <v>3</v>
      </c>
      <c r="F62" s="588" t="s">
        <v>0</v>
      </c>
      <c r="G62" s="588" t="s">
        <v>2</v>
      </c>
      <c r="H62" s="588"/>
      <c r="I62" s="589" t="s">
        <v>33</v>
      </c>
      <c r="J62" s="588" t="s">
        <v>3</v>
      </c>
      <c r="K62" s="589"/>
      <c r="L62" s="590" t="s">
        <v>606</v>
      </c>
      <c r="M62" s="591"/>
      <c r="N62" s="591"/>
      <c r="O62" s="591"/>
      <c r="P62" s="591"/>
      <c r="Q62" s="592"/>
      <c r="R62" s="593" t="s">
        <v>49</v>
      </c>
      <c r="S62" s="594"/>
      <c r="T62" s="594"/>
      <c r="U62" s="594"/>
      <c r="V62" s="595"/>
      <c r="W62" s="596" t="s">
        <v>607</v>
      </c>
      <c r="X62" s="597"/>
      <c r="Y62" s="600" t="s">
        <v>608</v>
      </c>
      <c r="BA62" s="8"/>
      <c r="BB62" s="8"/>
    </row>
    <row r="63" spans="1:54" ht="45.75" customHeight="1" thickBot="1">
      <c r="A63" s="588"/>
      <c r="B63" s="588"/>
      <c r="C63" s="588"/>
      <c r="D63" s="588"/>
      <c r="E63" s="588"/>
      <c r="F63" s="588"/>
      <c r="G63" s="588"/>
      <c r="H63" s="588"/>
      <c r="I63" s="589"/>
      <c r="J63" s="588"/>
      <c r="K63" s="589"/>
      <c r="L63" s="590" t="s">
        <v>609</v>
      </c>
      <c r="M63" s="592"/>
      <c r="N63" s="590" t="s">
        <v>1</v>
      </c>
      <c r="O63" s="592"/>
      <c r="P63" s="593" t="s">
        <v>3</v>
      </c>
      <c r="Q63" s="595"/>
      <c r="R63" s="305" t="s">
        <v>609</v>
      </c>
      <c r="S63" s="593" t="s">
        <v>2</v>
      </c>
      <c r="T63" s="595"/>
      <c r="U63" s="81" t="s">
        <v>610</v>
      </c>
      <c r="V63" s="306" t="s">
        <v>3</v>
      </c>
      <c r="W63" s="598"/>
      <c r="X63" s="599"/>
      <c r="Y63" s="601"/>
      <c r="BA63" s="8"/>
      <c r="BB63" s="8"/>
    </row>
    <row r="64" spans="1:54" ht="19.5" customHeight="1" thickBot="1">
      <c r="A64" s="576" t="s">
        <v>611</v>
      </c>
      <c r="B64" s="577"/>
      <c r="C64" s="83"/>
      <c r="D64" s="83">
        <v>557147.19999999995</v>
      </c>
      <c r="E64" s="84">
        <f>SUM(C64:D64)</f>
        <v>557147.19999999995</v>
      </c>
      <c r="G64" s="85" t="s">
        <v>577</v>
      </c>
      <c r="H64" s="83"/>
      <c r="I64" s="83"/>
      <c r="J64" s="84">
        <f>SUM(D64:I64)</f>
        <v>1114294.3999999999</v>
      </c>
      <c r="K64" s="84">
        <f>E64+J64</f>
        <v>1671441.5999999999</v>
      </c>
      <c r="L64" s="580"/>
      <c r="M64" s="581"/>
      <c r="N64" s="580"/>
      <c r="O64" s="581"/>
      <c r="P64" s="582">
        <f>SUM(L64:O64)</f>
        <v>0</v>
      </c>
      <c r="Q64" s="583"/>
      <c r="R64" s="86"/>
      <c r="S64" s="85" t="s">
        <v>581</v>
      </c>
      <c r="T64" s="86"/>
      <c r="U64" s="86"/>
      <c r="V64" s="87">
        <f>SUM(R64,T64,U64)</f>
        <v>0</v>
      </c>
      <c r="W64" s="706">
        <f>SUM(P64,V64)</f>
        <v>0</v>
      </c>
      <c r="X64" s="707"/>
      <c r="Y64" s="88">
        <f>IF(W64=0,0,W64/K64)</f>
        <v>0</v>
      </c>
      <c r="BA64" s="8"/>
      <c r="BB64" s="8"/>
    </row>
    <row r="65" spans="1:54" ht="19.5" customHeight="1" thickBot="1">
      <c r="A65" s="576" t="s">
        <v>612</v>
      </c>
      <c r="B65" s="577"/>
      <c r="C65" s="83"/>
      <c r="D65" s="83"/>
      <c r="E65" s="84">
        <f>SUM(C65:D65)</f>
        <v>0</v>
      </c>
      <c r="F65" s="83"/>
      <c r="G65" s="85" t="s">
        <v>581</v>
      </c>
      <c r="H65" s="83"/>
      <c r="I65" s="83"/>
      <c r="J65" s="84">
        <f>SUM(F65:I65)</f>
        <v>0</v>
      </c>
      <c r="K65" s="84">
        <f>J65+E65</f>
        <v>0</v>
      </c>
      <c r="L65" s="580"/>
      <c r="M65" s="581"/>
      <c r="N65" s="586"/>
      <c r="O65" s="587"/>
      <c r="P65" s="582">
        <f>SUM(L65:O65)</f>
        <v>0</v>
      </c>
      <c r="Q65" s="583"/>
      <c r="R65" s="86"/>
      <c r="S65" s="85" t="s">
        <v>581</v>
      </c>
      <c r="T65" s="86"/>
      <c r="U65" s="86"/>
      <c r="V65" s="87">
        <f>SUM(R65,T65,U65)</f>
        <v>0</v>
      </c>
      <c r="W65" s="706">
        <f>SUM(P65,V65)</f>
        <v>0</v>
      </c>
      <c r="X65" s="707"/>
      <c r="Y65" s="88">
        <f>IF(W65=0,0,W65/K65)</f>
        <v>0</v>
      </c>
      <c r="BA65" s="8"/>
      <c r="BB65" s="8"/>
    </row>
    <row r="66" spans="1:54" ht="15.75" thickBot="1">
      <c r="A66" s="561" t="s">
        <v>613</v>
      </c>
      <c r="B66" s="562"/>
      <c r="C66" s="562"/>
      <c r="D66" s="562"/>
      <c r="E66" s="562"/>
      <c r="F66" s="562"/>
      <c r="G66" s="562"/>
      <c r="H66" s="562"/>
      <c r="I66" s="562"/>
      <c r="J66" s="562"/>
      <c r="K66" s="562"/>
      <c r="L66" s="562"/>
      <c r="M66" s="562"/>
      <c r="N66" s="562"/>
      <c r="O66" s="562"/>
      <c r="P66" s="562"/>
      <c r="Q66" s="562"/>
      <c r="R66" s="562"/>
      <c r="S66" s="562"/>
      <c r="T66" s="562"/>
      <c r="U66" s="562"/>
      <c r="V66" s="562"/>
      <c r="W66" s="562"/>
      <c r="X66" s="563"/>
      <c r="Y66" s="564"/>
      <c r="BA66" s="8"/>
      <c r="BB66" s="8"/>
    </row>
    <row r="67" spans="1:54" ht="17.25" thickTop="1" thickBot="1">
      <c r="A67" s="565"/>
      <c r="B67" s="566"/>
      <c r="C67" s="567"/>
      <c r="D67" s="568"/>
      <c r="E67" s="568"/>
      <c r="F67" s="568"/>
      <c r="G67" s="568"/>
      <c r="H67" s="568"/>
      <c r="I67" s="568"/>
      <c r="J67" s="568"/>
      <c r="K67" s="568"/>
      <c r="L67" s="568"/>
      <c r="M67" s="568"/>
      <c r="N67" s="568"/>
      <c r="O67" s="568"/>
      <c r="P67" s="568"/>
      <c r="Q67" s="568"/>
      <c r="R67" s="568"/>
      <c r="S67" s="568"/>
      <c r="T67" s="568"/>
      <c r="U67" s="568"/>
      <c r="V67" s="568"/>
      <c r="W67" s="568"/>
      <c r="X67" s="568"/>
      <c r="Y67" s="569"/>
      <c r="BA67" s="8"/>
      <c r="BB67" s="8"/>
    </row>
    <row r="68" spans="1:54" ht="16.5" thickBot="1">
      <c r="A68" s="570"/>
      <c r="B68" s="571"/>
      <c r="C68" s="572"/>
      <c r="D68" s="573"/>
      <c r="E68" s="573"/>
      <c r="F68" s="573"/>
      <c r="G68" s="573"/>
      <c r="H68" s="573"/>
      <c r="I68" s="573"/>
      <c r="J68" s="573"/>
      <c r="K68" s="573"/>
      <c r="L68" s="573"/>
      <c r="M68" s="573"/>
      <c r="N68" s="573"/>
      <c r="O68" s="573"/>
      <c r="P68" s="573"/>
      <c r="Q68" s="573"/>
      <c r="R68" s="573"/>
      <c r="S68" s="573"/>
      <c r="T68" s="573"/>
      <c r="U68" s="573"/>
      <c r="V68" s="573"/>
      <c r="W68" s="573"/>
      <c r="X68" s="573"/>
      <c r="Y68" s="574"/>
      <c r="BA68" s="8"/>
      <c r="BB68" s="8"/>
    </row>
    <row r="69" spans="1:54" ht="15.75" thickTop="1">
      <c r="BA69" s="8"/>
      <c r="BB69" s="8"/>
    </row>
    <row r="70" spans="1:54">
      <c r="C70" s="89"/>
      <c r="BA70" s="8"/>
      <c r="BB70" s="8"/>
    </row>
    <row r="71" spans="1:54">
      <c r="BA71" s="8"/>
      <c r="BB71" s="8"/>
    </row>
    <row r="72" spans="1:54">
      <c r="C72" s="89"/>
      <c r="BA72" s="8"/>
      <c r="BB72" s="8"/>
    </row>
    <row r="73" spans="1:54">
      <c r="BA73" s="8"/>
      <c r="BB73" s="8"/>
    </row>
    <row r="74" spans="1:54">
      <c r="BA74" s="8"/>
      <c r="BB74" s="8"/>
    </row>
    <row r="75" spans="1:54">
      <c r="BA75" s="8"/>
      <c r="BB75" s="8"/>
    </row>
    <row r="76" spans="1:54">
      <c r="BA76" s="8"/>
      <c r="BB76" s="8"/>
    </row>
    <row r="77" spans="1:54">
      <c r="BA77" s="8"/>
      <c r="BB77" s="8"/>
    </row>
    <row r="78" spans="1:54">
      <c r="BA78" s="8"/>
      <c r="BB78" s="8"/>
    </row>
    <row r="79" spans="1:54">
      <c r="BA79" s="8"/>
      <c r="BB79" s="8"/>
    </row>
    <row r="80" spans="1:54">
      <c r="BA80" s="8"/>
      <c r="BB80" s="8"/>
    </row>
    <row r="81" spans="53:54">
      <c r="BA81" s="8"/>
      <c r="BB81" s="8"/>
    </row>
    <row r="82" spans="53:54">
      <c r="BA82" s="8"/>
      <c r="BB82" s="8"/>
    </row>
    <row r="83" spans="53:54">
      <c r="BA83" s="8"/>
      <c r="BB83" s="8"/>
    </row>
    <row r="84" spans="53:54">
      <c r="BA84" s="8"/>
      <c r="BB84" s="8"/>
    </row>
    <row r="85" spans="53:54">
      <c r="BA85" s="8"/>
      <c r="BB85" s="8"/>
    </row>
    <row r="86" spans="53:54">
      <c r="BA86" s="8"/>
      <c r="BB86" s="8"/>
    </row>
    <row r="87" spans="53:54">
      <c r="BA87" s="8"/>
      <c r="BB87" s="8"/>
    </row>
    <row r="88" spans="53:54">
      <c r="BA88" s="8"/>
      <c r="BB88" s="8"/>
    </row>
    <row r="89" spans="53:54">
      <c r="BA89" s="8"/>
      <c r="BB89" s="8"/>
    </row>
    <row r="90" spans="53:54">
      <c r="BA90" s="8"/>
      <c r="BB90" s="8"/>
    </row>
    <row r="91" spans="53:54">
      <c r="BA91" s="8"/>
      <c r="BB91" s="8"/>
    </row>
    <row r="92" spans="53:54">
      <c r="BA92" s="8"/>
      <c r="BB92" s="8"/>
    </row>
    <row r="93" spans="53:54">
      <c r="BA93" s="8"/>
      <c r="BB93" s="8"/>
    </row>
    <row r="94" spans="53:54">
      <c r="BA94" s="8"/>
      <c r="BB94" s="8"/>
    </row>
    <row r="95" spans="53:54">
      <c r="BA95" s="8"/>
      <c r="BB95" s="8"/>
    </row>
    <row r="96" spans="53:54">
      <c r="BA96" s="8"/>
      <c r="BB96" s="8"/>
    </row>
    <row r="97" spans="53:54">
      <c r="BA97" s="8"/>
      <c r="BB97" s="8"/>
    </row>
    <row r="98" spans="53:54">
      <c r="BA98" s="8"/>
      <c r="BB98" s="8"/>
    </row>
    <row r="99" spans="53:54">
      <c r="BA99" s="8"/>
      <c r="BB99" s="8"/>
    </row>
    <row r="100" spans="53:54">
      <c r="BA100" s="8"/>
      <c r="BB100" s="8"/>
    </row>
    <row r="101" spans="53:54">
      <c r="BA101" s="8"/>
      <c r="BB101" s="8"/>
    </row>
    <row r="102" spans="53:54">
      <c r="BA102" s="8"/>
      <c r="BB102" s="8"/>
    </row>
    <row r="103" spans="53:54">
      <c r="BA103" s="8"/>
      <c r="BB103" s="8"/>
    </row>
    <row r="104" spans="53:54">
      <c r="BA104" s="8"/>
      <c r="BB104" s="8"/>
    </row>
    <row r="105" spans="53:54">
      <c r="BA105" s="8"/>
      <c r="BB105" s="8"/>
    </row>
    <row r="106" spans="53:54">
      <c r="BA106" s="8"/>
      <c r="BB106" s="8"/>
    </row>
    <row r="107" spans="53:54">
      <c r="BA107" s="8"/>
      <c r="BB107" s="8"/>
    </row>
    <row r="108" spans="53:54">
      <c r="BA108" s="8"/>
      <c r="BB108" s="8"/>
    </row>
    <row r="109" spans="53:54">
      <c r="BA109" s="8"/>
      <c r="BB109" s="8"/>
    </row>
    <row r="110" spans="53:54">
      <c r="BA110" s="8"/>
      <c r="BB110" s="8"/>
    </row>
    <row r="111" spans="53:54">
      <c r="BA111" s="8"/>
      <c r="BB111" s="8"/>
    </row>
    <row r="112" spans="53:54">
      <c r="BA112" s="8"/>
      <c r="BB112" s="8"/>
    </row>
    <row r="113" spans="53:54">
      <c r="BA113" s="8"/>
      <c r="BB113" s="8"/>
    </row>
    <row r="114" spans="53:54">
      <c r="BA114" s="8"/>
      <c r="BB114" s="8"/>
    </row>
    <row r="115" spans="53:54">
      <c r="BA115" s="8"/>
      <c r="BB115" s="8"/>
    </row>
    <row r="116" spans="53:54">
      <c r="BA116" s="8"/>
      <c r="BB116" s="8"/>
    </row>
    <row r="117" spans="53:54">
      <c r="BA117" s="8"/>
      <c r="BB117" s="8"/>
    </row>
    <row r="118" spans="53:54">
      <c r="BA118" s="8"/>
      <c r="BB118" s="8"/>
    </row>
    <row r="119" spans="53:54">
      <c r="BA119" s="8"/>
      <c r="BB119" s="8"/>
    </row>
    <row r="120" spans="53:54">
      <c r="BA120" s="8"/>
      <c r="BB120" s="8"/>
    </row>
    <row r="121" spans="53:54">
      <c r="BA121" s="8"/>
      <c r="BB121" s="8"/>
    </row>
    <row r="122" spans="53:54">
      <c r="BA122" s="8"/>
      <c r="BB122" s="8"/>
    </row>
    <row r="123" spans="53:54">
      <c r="BA123" s="8"/>
      <c r="BB123" s="8"/>
    </row>
    <row r="124" spans="53:54">
      <c r="BA124" s="8"/>
      <c r="BB124" s="8"/>
    </row>
    <row r="125" spans="53:54">
      <c r="BA125" s="8"/>
      <c r="BB125" s="8"/>
    </row>
    <row r="126" spans="53:54">
      <c r="BA126" s="8"/>
      <c r="BB126" s="8"/>
    </row>
    <row r="127" spans="53:54">
      <c r="BA127" s="8"/>
      <c r="BB127" s="8"/>
    </row>
    <row r="128" spans="53:54">
      <c r="BA128" s="8"/>
      <c r="BB128" s="8"/>
    </row>
    <row r="129" spans="53:54">
      <c r="BA129" s="8"/>
      <c r="BB129" s="8"/>
    </row>
    <row r="130" spans="53:54">
      <c r="BA130" s="8"/>
      <c r="BB130" s="8"/>
    </row>
    <row r="131" spans="53:54">
      <c r="BA131" s="8"/>
      <c r="BB131" s="8"/>
    </row>
    <row r="132" spans="53:54">
      <c r="BA132" s="8"/>
      <c r="BB132" s="8"/>
    </row>
    <row r="133" spans="53:54">
      <c r="BA133" s="8"/>
      <c r="BB133" s="8"/>
    </row>
    <row r="134" spans="53:54">
      <c r="BA134" s="8"/>
      <c r="BB134" s="8"/>
    </row>
    <row r="135" spans="53:54">
      <c r="BA135" s="8"/>
      <c r="BB135" s="8"/>
    </row>
    <row r="136" spans="53:54">
      <c r="BA136" s="8"/>
      <c r="BB136" s="8"/>
    </row>
    <row r="137" spans="53:54">
      <c r="BA137" s="8"/>
      <c r="BB137" s="8"/>
    </row>
    <row r="138" spans="53:54">
      <c r="BA138" s="8"/>
      <c r="BB138" s="8"/>
    </row>
    <row r="139" spans="53:54">
      <c r="BA139" s="8"/>
      <c r="BB139" s="8"/>
    </row>
    <row r="140" spans="53:54">
      <c r="BA140" s="8"/>
      <c r="BB140" s="8"/>
    </row>
    <row r="141" spans="53:54">
      <c r="BA141" s="8"/>
      <c r="BB141" s="8"/>
    </row>
    <row r="142" spans="53:54">
      <c r="BA142" s="8"/>
      <c r="BB142" s="8"/>
    </row>
    <row r="143" spans="53:54">
      <c r="BA143" s="8"/>
      <c r="BB143" s="8"/>
    </row>
    <row r="144" spans="53:54">
      <c r="BA144" s="8"/>
      <c r="BB144" s="8"/>
    </row>
    <row r="145" spans="53:54">
      <c r="BA145" s="8"/>
      <c r="BB145" s="8"/>
    </row>
    <row r="146" spans="53:54">
      <c r="BA146" s="8"/>
      <c r="BB146" s="8"/>
    </row>
    <row r="147" spans="53:54">
      <c r="BA147" s="8"/>
      <c r="BB147" s="8"/>
    </row>
    <row r="148" spans="53:54">
      <c r="BA148" s="8"/>
      <c r="BB148" s="8"/>
    </row>
    <row r="149" spans="53:54">
      <c r="BA149" s="8"/>
      <c r="BB149" s="8"/>
    </row>
    <row r="150" spans="53:54">
      <c r="BA150" s="8"/>
      <c r="BB150" s="8"/>
    </row>
    <row r="151" spans="53:54">
      <c r="BA151" s="8"/>
      <c r="BB151" s="8"/>
    </row>
    <row r="152" spans="53:54">
      <c r="BA152" s="8"/>
      <c r="BB152" s="8"/>
    </row>
    <row r="153" spans="53:54">
      <c r="BA153" s="8"/>
      <c r="BB153" s="8"/>
    </row>
    <row r="154" spans="53:54">
      <c r="BA154" s="8"/>
      <c r="BB154" s="8"/>
    </row>
    <row r="155" spans="53:54">
      <c r="BA155" s="8"/>
      <c r="BB155" s="8"/>
    </row>
    <row r="156" spans="53:54">
      <c r="BA156" s="8"/>
      <c r="BB156" s="8"/>
    </row>
    <row r="157" spans="53:54">
      <c r="BA157" s="8"/>
      <c r="BB157" s="8"/>
    </row>
    <row r="158" spans="53:54">
      <c r="BA158" s="8"/>
      <c r="BB158" s="8"/>
    </row>
    <row r="1027" spans="53:69" ht="15.75" thickBot="1">
      <c r="BA1027" s="90" t="s">
        <v>614</v>
      </c>
      <c r="BB1027" s="13" t="s">
        <v>615</v>
      </c>
      <c r="BC1027" s="575" t="s">
        <v>616</v>
      </c>
      <c r="BD1027" s="575"/>
      <c r="BE1027" s="575"/>
      <c r="BF1027" s="575"/>
      <c r="BG1027" s="91" t="s">
        <v>617</v>
      </c>
      <c r="BH1027" s="91" t="s">
        <v>618</v>
      </c>
      <c r="BI1027" s="263" t="s">
        <v>619</v>
      </c>
      <c r="BJ1027" s="7" t="s">
        <v>620</v>
      </c>
      <c r="BK1027" s="92" t="s">
        <v>621</v>
      </c>
      <c r="BL1027" s="92" t="s">
        <v>34</v>
      </c>
      <c r="BM1027" s="92" t="s">
        <v>35</v>
      </c>
      <c r="BN1027" s="93" t="s">
        <v>622</v>
      </c>
      <c r="BO1027" s="94" t="s">
        <v>623</v>
      </c>
      <c r="BP1027" s="14" t="s">
        <v>44</v>
      </c>
      <c r="BQ1027" s="14"/>
    </row>
    <row r="1028" spans="53:69" ht="15.75">
      <c r="BA1028" s="90" t="str">
        <f t="shared" ref="BA1028:BA1091" si="0">MID(BB1028,1,4)</f>
        <v>E011</v>
      </c>
      <c r="BB1028" s="95" t="s">
        <v>45</v>
      </c>
      <c r="BC1028" s="96" t="s">
        <v>624</v>
      </c>
      <c r="BD1028" s="97" t="s">
        <v>625</v>
      </c>
      <c r="BE1028" s="98" t="s">
        <v>626</v>
      </c>
      <c r="BF1028" s="99" t="s">
        <v>4</v>
      </c>
      <c r="BG1028" s="7" t="s">
        <v>37</v>
      </c>
      <c r="BH1028" s="9" t="s">
        <v>38</v>
      </c>
      <c r="BI1028" s="7" t="s">
        <v>36</v>
      </c>
      <c r="BJ1028" s="100" t="s">
        <v>627</v>
      </c>
      <c r="BK1028" s="7" t="s">
        <v>10</v>
      </c>
      <c r="BN1028" s="295" t="s">
        <v>628</v>
      </c>
      <c r="BO1028" s="101" t="s">
        <v>629</v>
      </c>
      <c r="BP1028" s="4" t="s">
        <v>56</v>
      </c>
      <c r="BQ1028" s="102"/>
    </row>
    <row r="1029" spans="53:69" ht="15.75">
      <c r="BA1029" s="90" t="str">
        <f t="shared" si="0"/>
        <v>E012</v>
      </c>
      <c r="BB1029" s="103" t="s">
        <v>58</v>
      </c>
      <c r="BC1029" s="556" t="s">
        <v>630</v>
      </c>
      <c r="BD1029" s="557" t="s">
        <v>631</v>
      </c>
      <c r="BE1029" s="104" t="s">
        <v>632</v>
      </c>
      <c r="BF1029" s="295"/>
      <c r="BG1029" s="7" t="s">
        <v>50</v>
      </c>
      <c r="BH1029" s="9" t="s">
        <v>51</v>
      </c>
      <c r="BI1029" s="7" t="s">
        <v>43</v>
      </c>
      <c r="BJ1029" s="100" t="s">
        <v>563</v>
      </c>
      <c r="BK1029" s="7" t="s">
        <v>46</v>
      </c>
      <c r="BL1029" s="11" t="s">
        <v>47</v>
      </c>
      <c r="BM1029" s="7" t="s">
        <v>48</v>
      </c>
      <c r="BN1029" s="295" t="s">
        <v>633</v>
      </c>
      <c r="BO1029" s="105" t="s">
        <v>634</v>
      </c>
      <c r="BP1029" s="4" t="s">
        <v>67</v>
      </c>
      <c r="BQ1029" s="102"/>
    </row>
    <row r="1030" spans="53:69" ht="15.75">
      <c r="BA1030" s="90" t="str">
        <f t="shared" si="0"/>
        <v>E013</v>
      </c>
      <c r="BB1030" s="103" t="s">
        <v>69</v>
      </c>
      <c r="BC1030" s="556"/>
      <c r="BD1030" s="557"/>
      <c r="BE1030" s="104" t="s">
        <v>635</v>
      </c>
      <c r="BF1030" s="295"/>
      <c r="BG1030" s="7" t="s">
        <v>62</v>
      </c>
      <c r="BH1030" s="9" t="s">
        <v>63</v>
      </c>
      <c r="BI1030" s="7" t="s">
        <v>55</v>
      </c>
      <c r="BJ1030" s="100" t="s">
        <v>636</v>
      </c>
      <c r="BK1030" s="7" t="s">
        <v>59</v>
      </c>
      <c r="BL1030" s="7" t="s">
        <v>60</v>
      </c>
      <c r="BM1030" s="7" t="s">
        <v>61</v>
      </c>
      <c r="BN1030" s="295" t="s">
        <v>637</v>
      </c>
      <c r="BO1030" s="106" t="s">
        <v>638</v>
      </c>
      <c r="BP1030" s="4" t="s">
        <v>76</v>
      </c>
      <c r="BQ1030" s="107"/>
    </row>
    <row r="1031" spans="53:69" ht="30">
      <c r="BA1031" s="90" t="str">
        <f t="shared" si="0"/>
        <v>E015</v>
      </c>
      <c r="BB1031" s="108" t="s">
        <v>86</v>
      </c>
      <c r="BC1031" s="556" t="s">
        <v>639</v>
      </c>
      <c r="BD1031" s="557" t="s">
        <v>640</v>
      </c>
      <c r="BE1031" s="109" t="s">
        <v>641</v>
      </c>
      <c r="BF1031" s="558"/>
      <c r="BG1031" s="7" t="s">
        <v>72</v>
      </c>
      <c r="BH1031" s="9" t="s">
        <v>73</v>
      </c>
      <c r="BI1031" s="7" t="s">
        <v>66</v>
      </c>
      <c r="BJ1031" s="100" t="s">
        <v>68</v>
      </c>
      <c r="BK1031" s="7" t="s">
        <v>70</v>
      </c>
      <c r="BL1031" s="7" t="s">
        <v>12</v>
      </c>
      <c r="BM1031" s="7" t="s">
        <v>71</v>
      </c>
      <c r="BN1031" s="295" t="s">
        <v>642</v>
      </c>
      <c r="BO1031" s="101" t="s">
        <v>274</v>
      </c>
      <c r="BP1031" s="4" t="s">
        <v>1532</v>
      </c>
      <c r="BQ1031" s="107"/>
    </row>
    <row r="1032" spans="53:69" ht="30">
      <c r="BA1032" s="90" t="str">
        <f t="shared" si="0"/>
        <v>E021</v>
      </c>
      <c r="BB1032" s="103" t="s">
        <v>94</v>
      </c>
      <c r="BC1032" s="556"/>
      <c r="BD1032" s="557"/>
      <c r="BE1032" s="110" t="s">
        <v>644</v>
      </c>
      <c r="BF1032" s="558"/>
      <c r="BG1032" s="7" t="s">
        <v>15</v>
      </c>
      <c r="BH1032" s="9" t="s">
        <v>81</v>
      </c>
      <c r="BI1032" s="7" t="s">
        <v>75</v>
      </c>
      <c r="BJ1032" s="100" t="s">
        <v>77</v>
      </c>
      <c r="BL1032" s="7" t="s">
        <v>79</v>
      </c>
      <c r="BM1032" s="7" t="s">
        <v>80</v>
      </c>
      <c r="BN1032" s="295" t="s">
        <v>645</v>
      </c>
      <c r="BO1032" s="105" t="s">
        <v>646</v>
      </c>
      <c r="BP1032" s="4" t="s">
        <v>92</v>
      </c>
      <c r="BQ1032" s="111"/>
    </row>
    <row r="1033" spans="53:69" ht="30">
      <c r="BA1033" s="90" t="str">
        <f t="shared" si="0"/>
        <v>E031</v>
      </c>
      <c r="BB1033" s="1" t="s">
        <v>101</v>
      </c>
      <c r="BC1033" s="556"/>
      <c r="BD1033" s="557"/>
      <c r="BE1033" s="110" t="s">
        <v>647</v>
      </c>
      <c r="BF1033" s="558"/>
      <c r="BG1033" s="8"/>
      <c r="BH1033" s="9" t="s">
        <v>89</v>
      </c>
      <c r="BI1033" s="7" t="s">
        <v>84</v>
      </c>
      <c r="BJ1033" s="100" t="s">
        <v>85</v>
      </c>
      <c r="BL1033" s="7" t="s">
        <v>87</v>
      </c>
      <c r="BM1033" s="7" t="s">
        <v>88</v>
      </c>
      <c r="BN1033" s="295" t="s">
        <v>648</v>
      </c>
      <c r="BO1033" s="106" t="s">
        <v>5</v>
      </c>
      <c r="BP1033" s="4" t="s">
        <v>234</v>
      </c>
      <c r="BQ1033" s="111"/>
    </row>
    <row r="1034" spans="53:69" ht="15.75">
      <c r="BA1034" s="90" t="str">
        <f t="shared" si="0"/>
        <v>S034</v>
      </c>
      <c r="BB1034" s="1" t="s">
        <v>649</v>
      </c>
      <c r="BC1034" s="556"/>
      <c r="BD1034" s="557"/>
      <c r="BE1034" s="112" t="s">
        <v>650</v>
      </c>
      <c r="BF1034" s="558"/>
      <c r="BG1034" s="8"/>
      <c r="BH1034" s="9" t="s">
        <v>97</v>
      </c>
      <c r="BI1034" s="7" t="s">
        <v>91</v>
      </c>
      <c r="BJ1034" s="100" t="s">
        <v>93</v>
      </c>
      <c r="BL1034" s="7" t="s">
        <v>95</v>
      </c>
      <c r="BM1034" s="7" t="s">
        <v>96</v>
      </c>
      <c r="BN1034" s="295" t="s">
        <v>651</v>
      </c>
      <c r="BO1034" s="101"/>
      <c r="BP1034" s="4" t="s">
        <v>240</v>
      </c>
      <c r="BQ1034" s="111"/>
    </row>
    <row r="1035" spans="53:69">
      <c r="BA1035" s="90" t="str">
        <f t="shared" si="0"/>
        <v>E035</v>
      </c>
      <c r="BB1035" s="113" t="s">
        <v>652</v>
      </c>
      <c r="BC1035" s="559" t="s">
        <v>653</v>
      </c>
      <c r="BD1035" s="560" t="s">
        <v>654</v>
      </c>
      <c r="BE1035" s="114" t="s">
        <v>655</v>
      </c>
      <c r="BF1035" s="295"/>
      <c r="BG1035" s="8"/>
      <c r="BH1035" s="7" t="s">
        <v>104</v>
      </c>
      <c r="BI1035" s="7" t="s">
        <v>99</v>
      </c>
      <c r="BJ1035" s="100" t="s">
        <v>100</v>
      </c>
      <c r="BL1035" s="7" t="s">
        <v>102</v>
      </c>
      <c r="BM1035" s="7" t="s">
        <v>103</v>
      </c>
      <c r="BN1035" s="295" t="s">
        <v>656</v>
      </c>
      <c r="BO1035" s="106"/>
      <c r="BP1035" s="4" t="s">
        <v>109</v>
      </c>
      <c r="BQ1035" s="111"/>
    </row>
    <row r="1036" spans="53:69">
      <c r="BA1036" s="90" t="str">
        <f t="shared" si="0"/>
        <v>E036</v>
      </c>
      <c r="BB1036" s="115" t="s">
        <v>657</v>
      </c>
      <c r="BC1036" s="559"/>
      <c r="BD1036" s="560"/>
      <c r="BE1036" s="114" t="s">
        <v>658</v>
      </c>
      <c r="BF1036" s="295"/>
      <c r="BG1036" s="8"/>
      <c r="BH1036" s="7" t="s">
        <v>107</v>
      </c>
      <c r="BI1036" s="7" t="s">
        <v>105</v>
      </c>
      <c r="BJ1036" s="100" t="s">
        <v>659</v>
      </c>
      <c r="BL1036" s="7" t="s">
        <v>106</v>
      </c>
      <c r="BM1036" s="7" t="s">
        <v>14</v>
      </c>
      <c r="BN1036" s="295" t="s">
        <v>660</v>
      </c>
      <c r="BO1036" s="105"/>
      <c r="BP1036" s="4" t="s">
        <v>301</v>
      </c>
      <c r="BQ1036" s="111"/>
    </row>
    <row r="1037" spans="53:69" ht="15.75">
      <c r="BA1037" s="90" t="str">
        <f t="shared" si="0"/>
        <v>F037</v>
      </c>
      <c r="BB1037" s="115" t="s">
        <v>661</v>
      </c>
      <c r="BC1037" s="559"/>
      <c r="BD1037" s="560"/>
      <c r="BE1037" s="116" t="s">
        <v>662</v>
      </c>
      <c r="BF1037" s="295"/>
      <c r="BG1037" s="8"/>
      <c r="BH1037" s="7" t="s">
        <v>113</v>
      </c>
      <c r="BI1037" s="7" t="s">
        <v>108</v>
      </c>
      <c r="BJ1037" s="100" t="s">
        <v>110</v>
      </c>
      <c r="BL1037" s="7" t="s">
        <v>111</v>
      </c>
      <c r="BM1037" s="7" t="s">
        <v>112</v>
      </c>
      <c r="BN1037" s="295" t="s">
        <v>663</v>
      </c>
      <c r="BO1037" s="106"/>
      <c r="BP1037" s="4" t="s">
        <v>309</v>
      </c>
      <c r="BQ1037" s="111"/>
    </row>
    <row r="1038" spans="53:69" ht="15.75">
      <c r="BA1038" s="90" t="str">
        <f t="shared" si="0"/>
        <v>PA17</v>
      </c>
      <c r="BB1038" s="117" t="s">
        <v>275</v>
      </c>
      <c r="BC1038" s="559"/>
      <c r="BD1038" s="560"/>
      <c r="BE1038" s="112" t="s">
        <v>664</v>
      </c>
      <c r="BF1038" s="295"/>
      <c r="BG1038" s="8"/>
      <c r="BH1038" s="7" t="s">
        <v>118</v>
      </c>
      <c r="BI1038" s="7" t="s">
        <v>114</v>
      </c>
      <c r="BJ1038" s="100" t="s">
        <v>665</v>
      </c>
      <c r="BL1038" s="7" t="s">
        <v>116</v>
      </c>
      <c r="BM1038" s="7" t="s">
        <v>117</v>
      </c>
      <c r="BN1038" s="295" t="s">
        <v>666</v>
      </c>
      <c r="BO1038" s="106"/>
      <c r="BP1038" s="4" t="s">
        <v>8</v>
      </c>
      <c r="BQ1038" s="111"/>
    </row>
    <row r="1039" spans="53:69" ht="15.75">
      <c r="BA1039" s="90" t="str">
        <f t="shared" si="0"/>
        <v>P123</v>
      </c>
      <c r="BB1039" s="1" t="s">
        <v>289</v>
      </c>
      <c r="BC1039" s="559"/>
      <c r="BD1039" s="560"/>
      <c r="BE1039" s="112" t="s">
        <v>667</v>
      </c>
      <c r="BF1039" s="295"/>
      <c r="BG1039" s="8"/>
      <c r="BH1039" s="7" t="s">
        <v>123</v>
      </c>
      <c r="BI1039" s="7" t="s">
        <v>119</v>
      </c>
      <c r="BJ1039" s="100" t="s">
        <v>125</v>
      </c>
      <c r="BL1039" s="7" t="s">
        <v>121</v>
      </c>
      <c r="BM1039" s="7" t="s">
        <v>122</v>
      </c>
      <c r="BN1039" s="295" t="s">
        <v>668</v>
      </c>
      <c r="BO1039" s="106"/>
      <c r="BP1039" s="4" t="s">
        <v>130</v>
      </c>
      <c r="BQ1039" s="118"/>
    </row>
    <row r="1040" spans="53:69" ht="15.75">
      <c r="BA1040" s="90" t="str">
        <f t="shared" si="0"/>
        <v>E043</v>
      </c>
      <c r="BB1040" s="119" t="s">
        <v>669</v>
      </c>
      <c r="BC1040" s="559"/>
      <c r="BD1040" s="560"/>
      <c r="BE1040" s="112" t="s">
        <v>670</v>
      </c>
      <c r="BF1040" s="295"/>
      <c r="BG1040" s="8"/>
      <c r="BH1040" s="7" t="s">
        <v>128</v>
      </c>
      <c r="BI1040" s="7" t="s">
        <v>124</v>
      </c>
      <c r="BJ1040" s="100" t="s">
        <v>120</v>
      </c>
      <c r="BL1040" s="7" t="s">
        <v>126</v>
      </c>
      <c r="BM1040" s="7" t="s">
        <v>127</v>
      </c>
      <c r="BN1040" s="295" t="s">
        <v>671</v>
      </c>
      <c r="BO1040" s="120"/>
      <c r="BP1040" s="111"/>
      <c r="BQ1040" s="118"/>
    </row>
    <row r="1041" spans="53:69" ht="31.5">
      <c r="BA1041" s="90" t="str">
        <f t="shared" si="0"/>
        <v>E044</v>
      </c>
      <c r="BB1041" s="119" t="s">
        <v>672</v>
      </c>
      <c r="BC1041" s="559"/>
      <c r="BD1041" s="560"/>
      <c r="BE1041" s="112" t="s">
        <v>673</v>
      </c>
      <c r="BF1041" s="295"/>
      <c r="BG1041" s="8"/>
      <c r="BH1041" s="7" t="s">
        <v>135</v>
      </c>
      <c r="BI1041" s="7" t="s">
        <v>129</v>
      </c>
      <c r="BJ1041" s="100" t="s">
        <v>131</v>
      </c>
      <c r="BL1041" s="7" t="s">
        <v>133</v>
      </c>
      <c r="BM1041" s="7" t="s">
        <v>134</v>
      </c>
      <c r="BN1041" s="295" t="s">
        <v>674</v>
      </c>
      <c r="BO1041" s="101"/>
      <c r="BP1041" s="121"/>
      <c r="BQ1041" s="122"/>
    </row>
    <row r="1042" spans="53:69" ht="15.75">
      <c r="BA1042" s="90" t="str">
        <f t="shared" si="0"/>
        <v>E045</v>
      </c>
      <c r="BB1042" s="119" t="s">
        <v>675</v>
      </c>
      <c r="BC1042" s="559"/>
      <c r="BD1042" s="560"/>
      <c r="BE1042" s="112" t="s">
        <v>676</v>
      </c>
      <c r="BF1042" s="295"/>
      <c r="BG1042" s="8"/>
      <c r="BH1042" s="7" t="s">
        <v>139</v>
      </c>
      <c r="BI1042" s="7" t="s">
        <v>136</v>
      </c>
      <c r="BJ1042" s="100" t="s">
        <v>141</v>
      </c>
      <c r="BL1042" s="7" t="s">
        <v>137</v>
      </c>
      <c r="BM1042" s="7" t="s">
        <v>138</v>
      </c>
      <c r="BN1042" s="295" t="s">
        <v>677</v>
      </c>
      <c r="BO1042" s="106"/>
      <c r="BP1042" s="123"/>
      <c r="BQ1042" s="122"/>
    </row>
    <row r="1043" spans="53:69" ht="31.5">
      <c r="BA1043" s="90" t="str">
        <f t="shared" si="0"/>
        <v>PA07</v>
      </c>
      <c r="BB1043" s="1" t="s">
        <v>302</v>
      </c>
      <c r="BC1043" s="559"/>
      <c r="BD1043" s="560"/>
      <c r="BE1043" s="112" t="s">
        <v>678</v>
      </c>
      <c r="BF1043" s="295"/>
      <c r="BG1043" s="8"/>
      <c r="BH1043" s="7" t="s">
        <v>144</v>
      </c>
      <c r="BI1043" s="7" t="s">
        <v>140</v>
      </c>
      <c r="BJ1043" s="100" t="s">
        <v>409</v>
      </c>
      <c r="BL1043" s="7" t="s">
        <v>142</v>
      </c>
      <c r="BM1043" s="7" t="s">
        <v>143</v>
      </c>
      <c r="BN1043" s="295" t="s">
        <v>679</v>
      </c>
      <c r="BO1043" s="101"/>
      <c r="BP1043" s="124"/>
      <c r="BQ1043" s="122"/>
    </row>
    <row r="1044" spans="53:69" ht="15.75">
      <c r="BA1044" s="90" t="str">
        <f t="shared" si="0"/>
        <v>E061</v>
      </c>
      <c r="BB1044" s="125" t="s">
        <v>158</v>
      </c>
      <c r="BC1044" s="126" t="s">
        <v>680</v>
      </c>
      <c r="BD1044" s="127" t="s">
        <v>627</v>
      </c>
      <c r="BE1044" s="128" t="s">
        <v>681</v>
      </c>
      <c r="BF1044" s="115" t="s">
        <v>682</v>
      </c>
      <c r="BG1044" s="129"/>
      <c r="BH1044" s="10" t="s">
        <v>150</v>
      </c>
      <c r="BI1044" s="7" t="s">
        <v>145</v>
      </c>
      <c r="BJ1044" s="100" t="s">
        <v>146</v>
      </c>
      <c r="BL1044" s="7" t="s">
        <v>148</v>
      </c>
      <c r="BM1044" s="7" t="s">
        <v>149</v>
      </c>
      <c r="BN1044" s="295" t="s">
        <v>683</v>
      </c>
      <c r="BO1044" s="106"/>
      <c r="BP1044" s="102"/>
      <c r="BQ1044" s="121"/>
    </row>
    <row r="1045" spans="53:69" ht="15.75">
      <c r="BA1045" s="90" t="str">
        <f t="shared" si="0"/>
        <v>E062</v>
      </c>
      <c r="BB1045" s="125" t="s">
        <v>164</v>
      </c>
      <c r="BC1045" s="126" t="s">
        <v>560</v>
      </c>
      <c r="BD1045" s="127" t="s">
        <v>561</v>
      </c>
      <c r="BE1045" s="128" t="s">
        <v>681</v>
      </c>
      <c r="BF1045" s="115" t="s">
        <v>682</v>
      </c>
      <c r="BG1045" s="129"/>
      <c r="BH1045" s="7" t="s">
        <v>155</v>
      </c>
      <c r="BI1045" s="7" t="s">
        <v>151</v>
      </c>
      <c r="BJ1045" s="100" t="s">
        <v>152</v>
      </c>
      <c r="BL1045" s="7" t="s">
        <v>153</v>
      </c>
      <c r="BM1045" s="7" t="s">
        <v>154</v>
      </c>
      <c r="BN1045" s="295" t="s">
        <v>684</v>
      </c>
      <c r="BO1045" s="130"/>
      <c r="BP1045" s="121"/>
      <c r="BQ1045" s="121"/>
    </row>
    <row r="1046" spans="53:69" ht="15.75">
      <c r="BA1046" s="90" t="str">
        <f t="shared" si="0"/>
        <v>E063</v>
      </c>
      <c r="BB1046" s="125" t="s">
        <v>169</v>
      </c>
      <c r="BC1046" s="126" t="s">
        <v>685</v>
      </c>
      <c r="BD1046" s="127" t="s">
        <v>210</v>
      </c>
      <c r="BE1046" s="128" t="s">
        <v>681</v>
      </c>
      <c r="BF1046" s="115" t="s">
        <v>682</v>
      </c>
      <c r="BG1046" s="129"/>
      <c r="BH1046" s="7" t="s">
        <v>161</v>
      </c>
      <c r="BI1046" s="7" t="s">
        <v>156</v>
      </c>
      <c r="BJ1046" s="100" t="s">
        <v>157</v>
      </c>
      <c r="BL1046" s="7" t="s">
        <v>159</v>
      </c>
      <c r="BM1046" s="7" t="s">
        <v>160</v>
      </c>
      <c r="BN1046" s="295" t="s">
        <v>686</v>
      </c>
      <c r="BO1046" s="131"/>
      <c r="BP1046" s="124"/>
      <c r="BQ1046" s="123"/>
    </row>
    <row r="1047" spans="53:69" ht="15.75">
      <c r="BA1047" s="90" t="str">
        <f t="shared" si="0"/>
        <v>E064</v>
      </c>
      <c r="BB1047" s="125" t="s">
        <v>174</v>
      </c>
      <c r="BC1047" s="126" t="s">
        <v>687</v>
      </c>
      <c r="BD1047" s="127" t="s">
        <v>82</v>
      </c>
      <c r="BE1047" s="128" t="s">
        <v>681</v>
      </c>
      <c r="BF1047" s="115" t="s">
        <v>682</v>
      </c>
      <c r="BG1047" s="129"/>
      <c r="BH1047" s="7" t="s">
        <v>167</v>
      </c>
      <c r="BI1047" s="7" t="s">
        <v>162</v>
      </c>
      <c r="BJ1047" s="132" t="s">
        <v>163</v>
      </c>
      <c r="BL1047" s="7" t="s">
        <v>165</v>
      </c>
      <c r="BM1047" s="7" t="s">
        <v>166</v>
      </c>
      <c r="BN1047" s="295" t="s">
        <v>688</v>
      </c>
      <c r="BO1047" s="133"/>
      <c r="BP1047" s="118"/>
      <c r="BQ1047" s="123"/>
    </row>
    <row r="1048" spans="53:69" ht="30">
      <c r="BA1048" s="90" t="str">
        <f t="shared" si="0"/>
        <v>E065</v>
      </c>
      <c r="BB1048" s="125" t="s">
        <v>179</v>
      </c>
      <c r="BC1048" s="126" t="s">
        <v>689</v>
      </c>
      <c r="BD1048" s="127" t="s">
        <v>220</v>
      </c>
      <c r="BE1048" s="128" t="s">
        <v>681</v>
      </c>
      <c r="BF1048" s="115" t="s">
        <v>682</v>
      </c>
      <c r="BG1048" s="129"/>
      <c r="BH1048" s="10" t="s">
        <v>172</v>
      </c>
      <c r="BI1048" s="7" t="s">
        <v>168</v>
      </c>
      <c r="BJ1048" s="134" t="s">
        <v>690</v>
      </c>
      <c r="BL1048" s="7" t="s">
        <v>170</v>
      </c>
      <c r="BM1048" s="7" t="s">
        <v>171</v>
      </c>
      <c r="BN1048" s="295" t="s">
        <v>691</v>
      </c>
      <c r="BO1048" s="130"/>
      <c r="BP1048" s="135"/>
      <c r="BQ1048" s="121"/>
    </row>
    <row r="1049" spans="53:69" ht="15.75">
      <c r="BA1049" s="90" t="str">
        <f t="shared" si="0"/>
        <v>E066</v>
      </c>
      <c r="BB1049" s="125" t="s">
        <v>184</v>
      </c>
      <c r="BC1049" s="126" t="s">
        <v>692</v>
      </c>
      <c r="BD1049" s="127" t="s">
        <v>693</v>
      </c>
      <c r="BE1049" s="128" t="s">
        <v>681</v>
      </c>
      <c r="BF1049" s="115" t="s">
        <v>682</v>
      </c>
      <c r="BG1049" s="129"/>
      <c r="BH1049" s="7" t="s">
        <v>177</v>
      </c>
      <c r="BI1049" s="7" t="s">
        <v>173</v>
      </c>
      <c r="BL1049" s="7" t="s">
        <v>175</v>
      </c>
      <c r="BM1049" s="7" t="s">
        <v>176</v>
      </c>
      <c r="BN1049" s="295" t="s">
        <v>694</v>
      </c>
      <c r="BO1049" s="136"/>
      <c r="BP1049" s="107"/>
      <c r="BQ1049" s="121"/>
    </row>
    <row r="1050" spans="53:69" ht="15.75">
      <c r="BA1050" s="90" t="str">
        <f t="shared" si="0"/>
        <v>E067</v>
      </c>
      <c r="BB1050" s="125" t="s">
        <v>189</v>
      </c>
      <c r="BC1050" s="137" t="s">
        <v>695</v>
      </c>
      <c r="BD1050" s="127" t="s">
        <v>229</v>
      </c>
      <c r="BE1050" s="128" t="s">
        <v>681</v>
      </c>
      <c r="BF1050" s="115" t="s">
        <v>682</v>
      </c>
      <c r="BG1050" s="129"/>
      <c r="BH1050" s="7" t="s">
        <v>182</v>
      </c>
      <c r="BI1050" s="7" t="s">
        <v>178</v>
      </c>
      <c r="BL1050" s="7" t="s">
        <v>180</v>
      </c>
      <c r="BM1050" s="7" t="s">
        <v>181</v>
      </c>
      <c r="BN1050" s="295" t="s">
        <v>696</v>
      </c>
      <c r="BO1050" s="106"/>
      <c r="BP1050" s="138"/>
      <c r="BQ1050" s="123"/>
    </row>
    <row r="1051" spans="53:69" ht="15.75">
      <c r="BA1051" s="90" t="str">
        <f t="shared" si="0"/>
        <v>E071</v>
      </c>
      <c r="BB1051" s="125" t="s">
        <v>194</v>
      </c>
      <c r="BC1051" s="137" t="s">
        <v>697</v>
      </c>
      <c r="BD1051" s="127" t="s">
        <v>235</v>
      </c>
      <c r="BE1051" s="128" t="s">
        <v>681</v>
      </c>
      <c r="BF1051" s="115" t="s">
        <v>682</v>
      </c>
      <c r="BG1051" s="129"/>
      <c r="BH1051" s="7" t="s">
        <v>187</v>
      </c>
      <c r="BI1051" s="7" t="s">
        <v>183</v>
      </c>
      <c r="BL1051" s="7" t="s">
        <v>185</v>
      </c>
      <c r="BM1051" s="7" t="s">
        <v>186</v>
      </c>
      <c r="BN1051" s="295" t="s">
        <v>698</v>
      </c>
      <c r="BO1051" s="139"/>
      <c r="BP1051" s="138"/>
      <c r="BQ1051" s="123"/>
    </row>
    <row r="1052" spans="53:69" ht="15.75">
      <c r="BA1052" s="90" t="str">
        <f t="shared" si="0"/>
        <v>E072</v>
      </c>
      <c r="BB1052" s="125" t="s">
        <v>200</v>
      </c>
      <c r="BC1052" s="137" t="s">
        <v>699</v>
      </c>
      <c r="BD1052" s="127" t="s">
        <v>700</v>
      </c>
      <c r="BE1052" s="128" t="s">
        <v>681</v>
      </c>
      <c r="BF1052" s="115" t="s">
        <v>682</v>
      </c>
      <c r="BG1052" s="129"/>
      <c r="BH1052" s="7" t="s">
        <v>192</v>
      </c>
      <c r="BI1052" s="7" t="s">
        <v>188</v>
      </c>
      <c r="BL1052" s="7" t="s">
        <v>190</v>
      </c>
      <c r="BM1052" s="7" t="s">
        <v>191</v>
      </c>
      <c r="BN1052" s="295" t="s">
        <v>701</v>
      </c>
      <c r="BO1052" s="140"/>
      <c r="BP1052" s="141"/>
      <c r="BQ1052" s="121"/>
    </row>
    <row r="1053" spans="53:69" ht="15.75">
      <c r="BA1053" s="90" t="str">
        <f t="shared" si="0"/>
        <v>E073</v>
      </c>
      <c r="BB1053" s="125" t="s">
        <v>205</v>
      </c>
      <c r="BC1053" s="137" t="s">
        <v>702</v>
      </c>
      <c r="BD1053" s="127" t="s">
        <v>246</v>
      </c>
      <c r="BE1053" s="128" t="s">
        <v>681</v>
      </c>
      <c r="BF1053" s="115" t="s">
        <v>682</v>
      </c>
      <c r="BG1053" s="129"/>
      <c r="BH1053" s="7" t="s">
        <v>197</v>
      </c>
      <c r="BI1053" s="7" t="s">
        <v>193</v>
      </c>
      <c r="BL1053" s="7" t="s">
        <v>195</v>
      </c>
      <c r="BM1053" s="7" t="s">
        <v>196</v>
      </c>
      <c r="BN1053" s="295" t="s">
        <v>703</v>
      </c>
      <c r="BO1053" s="139"/>
      <c r="BP1053" s="141"/>
      <c r="BQ1053" s="121"/>
    </row>
    <row r="1054" spans="53:69" ht="15.75">
      <c r="BA1054" s="90" t="str">
        <f t="shared" si="0"/>
        <v>E082</v>
      </c>
      <c r="BB1054" s="142" t="s">
        <v>392</v>
      </c>
      <c r="BC1054" s="137" t="s">
        <v>704</v>
      </c>
      <c r="BD1054" s="127" t="s">
        <v>250</v>
      </c>
      <c r="BE1054" s="128" t="s">
        <v>681</v>
      </c>
      <c r="BF1054" s="115" t="s">
        <v>682</v>
      </c>
      <c r="BG1054" s="129"/>
      <c r="BH1054" s="7" t="s">
        <v>203</v>
      </c>
      <c r="BI1054" s="7" t="s">
        <v>198</v>
      </c>
      <c r="BL1054" s="7" t="s">
        <v>201</v>
      </c>
      <c r="BM1054" s="7" t="s">
        <v>202</v>
      </c>
      <c r="BN1054" s="295" t="s">
        <v>705</v>
      </c>
      <c r="BO1054" s="130"/>
      <c r="BP1054" s="141"/>
      <c r="BQ1054" s="124"/>
    </row>
    <row r="1055" spans="53:69" ht="15.75">
      <c r="BA1055" s="90" t="str">
        <f t="shared" si="0"/>
        <v>E083</v>
      </c>
      <c r="BB1055" s="143" t="s">
        <v>221</v>
      </c>
      <c r="BC1055" s="137" t="s">
        <v>706</v>
      </c>
      <c r="BD1055" s="127" t="s">
        <v>707</v>
      </c>
      <c r="BE1055" s="128" t="s">
        <v>681</v>
      </c>
      <c r="BF1055" s="115" t="s">
        <v>682</v>
      </c>
      <c r="BG1055" s="129"/>
      <c r="BH1055" s="7" t="s">
        <v>208</v>
      </c>
      <c r="BI1055" s="7" t="s">
        <v>204</v>
      </c>
      <c r="BL1055" s="7" t="s">
        <v>206</v>
      </c>
      <c r="BM1055" s="7" t="s">
        <v>207</v>
      </c>
      <c r="BN1055" s="295" t="s">
        <v>708</v>
      </c>
      <c r="BO1055" s="130"/>
      <c r="BP1055" s="141"/>
      <c r="BQ1055" s="124"/>
    </row>
    <row r="1056" spans="53:69" ht="30">
      <c r="BA1056" s="90" t="str">
        <f t="shared" si="0"/>
        <v>E085</v>
      </c>
      <c r="BB1056" s="143" t="s">
        <v>709</v>
      </c>
      <c r="BC1056" s="137" t="s">
        <v>710</v>
      </c>
      <c r="BD1056" s="127" t="s">
        <v>125</v>
      </c>
      <c r="BE1056" s="128" t="s">
        <v>681</v>
      </c>
      <c r="BF1056" s="115" t="s">
        <v>682</v>
      </c>
      <c r="BG1056" s="129"/>
      <c r="BH1056" s="7" t="s">
        <v>214</v>
      </c>
      <c r="BI1056" s="7" t="s">
        <v>209</v>
      </c>
      <c r="BL1056" s="7" t="s">
        <v>212</v>
      </c>
      <c r="BM1056" s="7" t="s">
        <v>213</v>
      </c>
      <c r="BN1056" s="295" t="s">
        <v>711</v>
      </c>
      <c r="BO1056" s="130"/>
      <c r="BP1056" s="141"/>
      <c r="BQ1056" s="118"/>
    </row>
    <row r="1057" spans="53:69" ht="15.75">
      <c r="BA1057" s="90" t="str">
        <f t="shared" si="0"/>
        <v>E091</v>
      </c>
      <c r="BB1057" s="143" t="s">
        <v>358</v>
      </c>
      <c r="BC1057" s="137" t="s">
        <v>712</v>
      </c>
      <c r="BD1057" s="127" t="s">
        <v>261</v>
      </c>
      <c r="BE1057" s="128" t="s">
        <v>681</v>
      </c>
      <c r="BF1057" s="115" t="s">
        <v>682</v>
      </c>
      <c r="BG1057" s="129"/>
      <c r="BH1057" s="7" t="s">
        <v>217</v>
      </c>
      <c r="BI1057" s="7" t="s">
        <v>215</v>
      </c>
      <c r="BL1057" s="7" t="s">
        <v>5</v>
      </c>
      <c r="BM1057" s="7" t="s">
        <v>216</v>
      </c>
      <c r="BN1057" s="295" t="s">
        <v>713</v>
      </c>
      <c r="BO1057" s="131"/>
      <c r="BP1057" s="141"/>
      <c r="BQ1057" s="118"/>
    </row>
    <row r="1058" spans="53:69" ht="15.75">
      <c r="BA1058" s="90" t="str">
        <f t="shared" si="0"/>
        <v>E092</v>
      </c>
      <c r="BB1058" s="143" t="s">
        <v>242</v>
      </c>
      <c r="BC1058" s="137" t="s">
        <v>714</v>
      </c>
      <c r="BD1058" s="127" t="s">
        <v>715</v>
      </c>
      <c r="BE1058" s="128" t="s">
        <v>681</v>
      </c>
      <c r="BF1058" s="115" t="s">
        <v>682</v>
      </c>
      <c r="BG1058" s="129"/>
      <c r="BH1058" s="7" t="s">
        <v>223</v>
      </c>
      <c r="BI1058" s="7" t="s">
        <v>218</v>
      </c>
      <c r="BM1058" s="7" t="s">
        <v>222</v>
      </c>
      <c r="BN1058" s="295" t="s">
        <v>716</v>
      </c>
      <c r="BO1058" s="130"/>
      <c r="BP1058" s="138"/>
      <c r="BQ1058" s="135"/>
    </row>
    <row r="1059" spans="53:69" ht="15.75">
      <c r="BA1059" s="90" t="str">
        <f t="shared" si="0"/>
        <v>E101</v>
      </c>
      <c r="BB1059" s="142" t="s">
        <v>394</v>
      </c>
      <c r="BC1059" s="137" t="s">
        <v>717</v>
      </c>
      <c r="BD1059" s="127" t="s">
        <v>269</v>
      </c>
      <c r="BE1059" s="128" t="s">
        <v>681</v>
      </c>
      <c r="BF1059" s="115" t="s">
        <v>682</v>
      </c>
      <c r="BG1059" s="129"/>
      <c r="BH1059" s="7" t="s">
        <v>227</v>
      </c>
      <c r="BI1059" s="7" t="s">
        <v>224</v>
      </c>
      <c r="BM1059" s="7" t="s">
        <v>226</v>
      </c>
      <c r="BN1059" s="295" t="s">
        <v>718</v>
      </c>
      <c r="BO1059" s="130"/>
      <c r="BP1059" s="138"/>
      <c r="BQ1059" s="135"/>
    </row>
    <row r="1060" spans="53:69" ht="15.75">
      <c r="BA1060" s="90" t="str">
        <f t="shared" si="0"/>
        <v>E102</v>
      </c>
      <c r="BB1060" s="142" t="s">
        <v>396</v>
      </c>
      <c r="BC1060" s="137" t="s">
        <v>719</v>
      </c>
      <c r="BD1060" s="127" t="s">
        <v>274</v>
      </c>
      <c r="BE1060" s="128" t="s">
        <v>681</v>
      </c>
      <c r="BF1060" s="115" t="s">
        <v>682</v>
      </c>
      <c r="BG1060" s="129"/>
      <c r="BH1060" s="7" t="s">
        <v>232</v>
      </c>
      <c r="BI1060" s="7" t="s">
        <v>228</v>
      </c>
      <c r="BM1060" s="7" t="s">
        <v>231</v>
      </c>
      <c r="BN1060" s="295" t="s">
        <v>720</v>
      </c>
      <c r="BO1060" s="106"/>
      <c r="BP1060" s="138"/>
      <c r="BQ1060" s="135"/>
    </row>
    <row r="1061" spans="53:69" ht="15.75">
      <c r="BA1061" s="90" t="str">
        <f t="shared" si="0"/>
        <v>E103</v>
      </c>
      <c r="BB1061" s="144" t="s">
        <v>257</v>
      </c>
      <c r="BC1061" s="137" t="s">
        <v>721</v>
      </c>
      <c r="BD1061" s="127" t="s">
        <v>722</v>
      </c>
      <c r="BE1061" s="128" t="s">
        <v>681</v>
      </c>
      <c r="BF1061" s="115" t="s">
        <v>682</v>
      </c>
      <c r="BG1061" s="129"/>
      <c r="BH1061" s="10" t="s">
        <v>238</v>
      </c>
      <c r="BI1061" s="7" t="s">
        <v>233</v>
      </c>
      <c r="BM1061" s="7" t="s">
        <v>237</v>
      </c>
      <c r="BN1061" s="295" t="s">
        <v>723</v>
      </c>
      <c r="BO1061" s="120"/>
      <c r="BP1061" s="138"/>
      <c r="BQ1061" s="107"/>
    </row>
    <row r="1062" spans="53:69" ht="15.75">
      <c r="BA1062" s="90" t="str">
        <f t="shared" si="0"/>
        <v>E104</v>
      </c>
      <c r="BB1062" s="261" t="s">
        <v>398</v>
      </c>
      <c r="BC1062" s="137" t="s">
        <v>724</v>
      </c>
      <c r="BD1062" s="127" t="s">
        <v>725</v>
      </c>
      <c r="BE1062" s="128" t="s">
        <v>681</v>
      </c>
      <c r="BF1062" s="115" t="s">
        <v>682</v>
      </c>
      <c r="BG1062" s="129"/>
      <c r="BH1062" s="7" t="s">
        <v>244</v>
      </c>
      <c r="BI1062" s="7" t="s">
        <v>239</v>
      </c>
      <c r="BM1062" s="7" t="s">
        <v>243</v>
      </c>
      <c r="BN1062" s="295" t="s">
        <v>723</v>
      </c>
      <c r="BO1062" s="133"/>
      <c r="BP1062" s="138"/>
      <c r="BQ1062" s="107"/>
    </row>
    <row r="1063" spans="53:69" ht="15.75">
      <c r="BA1063" s="90" t="str">
        <f t="shared" si="0"/>
        <v>E105</v>
      </c>
      <c r="BB1063" s="144" t="s">
        <v>265</v>
      </c>
      <c r="BC1063" s="137" t="s">
        <v>726</v>
      </c>
      <c r="BD1063" s="127" t="s">
        <v>727</v>
      </c>
      <c r="BE1063" s="128" t="s">
        <v>681</v>
      </c>
      <c r="BF1063" s="115" t="s">
        <v>682</v>
      </c>
      <c r="BG1063" s="129"/>
      <c r="BH1063" s="7" t="s">
        <v>248</v>
      </c>
      <c r="BI1063" s="7" t="s">
        <v>245</v>
      </c>
      <c r="BM1063" s="7" t="s">
        <v>247</v>
      </c>
      <c r="BN1063" s="295" t="s">
        <v>728</v>
      </c>
      <c r="BO1063" s="130"/>
      <c r="BP1063" s="141"/>
      <c r="BQ1063" s="123"/>
    </row>
    <row r="1064" spans="53:69" ht="30">
      <c r="BA1064" s="90" t="str">
        <f t="shared" si="0"/>
        <v>E112</v>
      </c>
      <c r="BB1064" s="145" t="s">
        <v>236</v>
      </c>
      <c r="BC1064" s="137" t="s">
        <v>729</v>
      </c>
      <c r="BD1064" s="127" t="s">
        <v>730</v>
      </c>
      <c r="BE1064" s="146" t="s">
        <v>731</v>
      </c>
      <c r="BF1064" s="295"/>
      <c r="BG1064" s="8"/>
      <c r="BH1064" s="7" t="s">
        <v>252</v>
      </c>
      <c r="BI1064" s="7" t="s">
        <v>249</v>
      </c>
      <c r="BM1064" s="7" t="s">
        <v>251</v>
      </c>
      <c r="BN1064" s="295" t="s">
        <v>732</v>
      </c>
      <c r="BO1064" s="130"/>
      <c r="BP1064" s="141"/>
      <c r="BQ1064" s="123"/>
    </row>
    <row r="1065" spans="53:69" ht="30">
      <c r="BA1065" s="90" t="str">
        <f t="shared" si="0"/>
        <v>E122</v>
      </c>
      <c r="BB1065" s="147" t="s">
        <v>286</v>
      </c>
      <c r="BC1065" s="137" t="s">
        <v>733</v>
      </c>
      <c r="BD1065" s="127" t="s">
        <v>734</v>
      </c>
      <c r="BE1065" s="148" t="s">
        <v>735</v>
      </c>
      <c r="BF1065" s="295"/>
      <c r="BG1065" s="8"/>
      <c r="BH1065" s="7" t="s">
        <v>259</v>
      </c>
      <c r="BI1065" s="7" t="s">
        <v>253</v>
      </c>
      <c r="BM1065" s="7" t="s">
        <v>258</v>
      </c>
      <c r="BN1065" s="295" t="s">
        <v>736</v>
      </c>
      <c r="BO1065" s="149"/>
      <c r="BP1065" s="141"/>
      <c r="BQ1065" s="118"/>
    </row>
    <row r="1066" spans="53:69">
      <c r="BA1066" s="90" t="str">
        <f t="shared" si="0"/>
        <v>E124</v>
      </c>
      <c r="BB1066" s="147" t="s">
        <v>737</v>
      </c>
      <c r="BC1066" s="137" t="s">
        <v>738</v>
      </c>
      <c r="BD1066" s="127" t="s">
        <v>739</v>
      </c>
      <c r="BE1066" s="146" t="s">
        <v>740</v>
      </c>
      <c r="BF1066" s="295"/>
      <c r="BG1066" s="8"/>
      <c r="BH1066" s="7" t="s">
        <v>263</v>
      </c>
      <c r="BI1066" s="7" t="s">
        <v>260</v>
      </c>
      <c r="BM1066" s="7" t="s">
        <v>262</v>
      </c>
      <c r="BN1066" s="295" t="s">
        <v>741</v>
      </c>
      <c r="BO1066" s="149"/>
      <c r="BP1066" s="141"/>
      <c r="BQ1066" s="118"/>
    </row>
    <row r="1067" spans="53:69" ht="15.75">
      <c r="BA1067" s="90" t="str">
        <f t="shared" si="0"/>
        <v>F081</v>
      </c>
      <c r="BB1067" s="150" t="s">
        <v>211</v>
      </c>
      <c r="BC1067" s="137" t="s">
        <v>742</v>
      </c>
      <c r="BD1067" s="127" t="s">
        <v>743</v>
      </c>
      <c r="BE1067" s="128" t="s">
        <v>744</v>
      </c>
      <c r="BF1067" s="295"/>
      <c r="BG1067" s="8"/>
      <c r="BH1067" s="7" t="s">
        <v>267</v>
      </c>
      <c r="BI1067" s="7" t="s">
        <v>264</v>
      </c>
      <c r="BM1067" s="7" t="s">
        <v>266</v>
      </c>
      <c r="BN1067" s="295" t="s">
        <v>745</v>
      </c>
      <c r="BO1067" s="130"/>
      <c r="BP1067" s="141"/>
      <c r="BQ1067" s="111"/>
    </row>
    <row r="1068" spans="53:69">
      <c r="BA1068" s="90" t="str">
        <f t="shared" si="0"/>
        <v>F084</v>
      </c>
      <c r="BB1068" s="150" t="s">
        <v>225</v>
      </c>
      <c r="BC1068" s="137" t="s">
        <v>746</v>
      </c>
      <c r="BD1068" s="151" t="s">
        <v>747</v>
      </c>
      <c r="BE1068" s="104" t="s">
        <v>748</v>
      </c>
      <c r="BF1068" s="295"/>
      <c r="BG1068" s="8"/>
      <c r="BH1068" s="7" t="s">
        <v>272</v>
      </c>
      <c r="BI1068" s="7" t="s">
        <v>268</v>
      </c>
      <c r="BM1068" s="7" t="s">
        <v>271</v>
      </c>
      <c r="BN1068" s="295" t="s">
        <v>749</v>
      </c>
      <c r="BO1068" s="149"/>
      <c r="BP1068" s="141"/>
      <c r="BQ1068" s="124"/>
    </row>
    <row r="1069" spans="53:69">
      <c r="BA1069" s="90" t="str">
        <f t="shared" si="0"/>
        <v>G055</v>
      </c>
      <c r="BB1069" s="3" t="s">
        <v>147</v>
      </c>
      <c r="BH1069" s="7" t="s">
        <v>277</v>
      </c>
      <c r="BI1069" s="7" t="s">
        <v>273</v>
      </c>
      <c r="BM1069" s="7" t="s">
        <v>276</v>
      </c>
      <c r="BN1069" s="295" t="s">
        <v>750</v>
      </c>
      <c r="BO1069" s="149"/>
      <c r="BP1069" s="141"/>
      <c r="BQ1069" s="124"/>
    </row>
    <row r="1070" spans="53:69" ht="30">
      <c r="BA1070" s="90" t="str">
        <f t="shared" si="0"/>
        <v>K052</v>
      </c>
      <c r="BB1070" s="2" t="s">
        <v>132</v>
      </c>
      <c r="BH1070" s="7" t="s">
        <v>281</v>
      </c>
      <c r="BI1070" s="7" t="s">
        <v>278</v>
      </c>
      <c r="BM1070" s="7" t="s">
        <v>280</v>
      </c>
      <c r="BN1070" s="295" t="s">
        <v>751</v>
      </c>
      <c r="BO1070" s="152"/>
      <c r="BP1070" s="141"/>
      <c r="BQ1070" s="102"/>
    </row>
    <row r="1071" spans="53:69">
      <c r="BA1071" s="90" t="str">
        <f t="shared" si="0"/>
        <v>N014</v>
      </c>
      <c r="BB1071" s="153" t="s">
        <v>78</v>
      </c>
      <c r="BH1071" s="7" t="s">
        <v>284</v>
      </c>
      <c r="BI1071" s="7" t="s">
        <v>5</v>
      </c>
      <c r="BM1071" s="7" t="s">
        <v>283</v>
      </c>
      <c r="BN1071" s="295" t="s">
        <v>751</v>
      </c>
      <c r="BO1071" s="149"/>
      <c r="BP1071" s="141"/>
      <c r="BQ1071" s="102"/>
    </row>
    <row r="1072" spans="53:69">
      <c r="BA1072" s="90" t="str">
        <f t="shared" si="0"/>
        <v>O121</v>
      </c>
      <c r="BB1072" s="147" t="s">
        <v>282</v>
      </c>
      <c r="BH1072" s="7" t="s">
        <v>288</v>
      </c>
      <c r="BM1072" s="7" t="s">
        <v>287</v>
      </c>
      <c r="BN1072" s="295" t="s">
        <v>754</v>
      </c>
      <c r="BO1072" s="131"/>
      <c r="BP1072" s="154"/>
      <c r="BQ1072" s="107"/>
    </row>
    <row r="1073" spans="53:69">
      <c r="BA1073" s="90" t="str">
        <f t="shared" si="0"/>
        <v>P106</v>
      </c>
      <c r="BB1073" s="155" t="s">
        <v>270</v>
      </c>
      <c r="BH1073" s="7" t="s">
        <v>291</v>
      </c>
      <c r="BM1073" s="7" t="s">
        <v>290</v>
      </c>
      <c r="BN1073" s="295" t="s">
        <v>755</v>
      </c>
      <c r="BO1073" s="101"/>
      <c r="BP1073" s="154"/>
      <c r="BQ1073" s="107"/>
    </row>
    <row r="1074" spans="53:69">
      <c r="BA1074" s="90" t="str">
        <f t="shared" si="0"/>
        <v>P111</v>
      </c>
      <c r="BB1074" s="147" t="s">
        <v>230</v>
      </c>
      <c r="BH1074" s="7" t="s">
        <v>293</v>
      </c>
      <c r="BM1074" s="7" t="s">
        <v>292</v>
      </c>
      <c r="BN1074" s="295" t="s">
        <v>756</v>
      </c>
      <c r="BO1074" s="101"/>
      <c r="BP1074" s="156"/>
      <c r="BQ1074" s="14"/>
    </row>
    <row r="1075" spans="53:69">
      <c r="BA1075" s="90" t="str">
        <f t="shared" si="0"/>
        <v>P123</v>
      </c>
      <c r="BB1075" s="12" t="s">
        <v>289</v>
      </c>
      <c r="BH1075" s="7" t="s">
        <v>295</v>
      </c>
      <c r="BM1075" s="7" t="s">
        <v>294</v>
      </c>
      <c r="BN1075" s="295" t="s">
        <v>757</v>
      </c>
      <c r="BO1075" s="130"/>
      <c r="BP1075" s="141"/>
      <c r="BQ1075" s="123"/>
    </row>
    <row r="1076" spans="53:69">
      <c r="BA1076" s="90" t="str">
        <f t="shared" si="0"/>
        <v>PA01</v>
      </c>
      <c r="BB1076" s="147" t="s">
        <v>380</v>
      </c>
      <c r="BH1076" s="7" t="s">
        <v>297</v>
      </c>
      <c r="BM1076" s="7" t="s">
        <v>296</v>
      </c>
      <c r="BN1076" s="295" t="s">
        <v>758</v>
      </c>
      <c r="BO1076" s="101"/>
      <c r="BP1076" s="138"/>
      <c r="BQ1076" s="123"/>
    </row>
    <row r="1077" spans="53:69">
      <c r="BA1077" s="90" t="str">
        <f t="shared" si="0"/>
        <v>PA02</v>
      </c>
      <c r="BB1077" s="153" t="s">
        <v>7</v>
      </c>
      <c r="BH1077" s="7" t="s">
        <v>300</v>
      </c>
      <c r="BM1077" s="7" t="s">
        <v>299</v>
      </c>
      <c r="BN1077" s="295" t="s">
        <v>759</v>
      </c>
      <c r="BO1077" s="101"/>
      <c r="BP1077" s="138"/>
      <c r="BQ1077" s="123"/>
    </row>
    <row r="1078" spans="53:69">
      <c r="BA1078" s="90" t="str">
        <f t="shared" si="0"/>
        <v>PA03</v>
      </c>
      <c r="BB1078" s="12" t="s">
        <v>298</v>
      </c>
      <c r="BH1078" s="7" t="s">
        <v>305</v>
      </c>
      <c r="BM1078" s="7" t="s">
        <v>304</v>
      </c>
      <c r="BN1078" s="295" t="s">
        <v>760</v>
      </c>
      <c r="BO1078" s="157"/>
      <c r="BP1078" s="138"/>
      <c r="BQ1078" s="123"/>
    </row>
    <row r="1079" spans="53:69">
      <c r="BA1079" s="90" t="str">
        <f t="shared" si="0"/>
        <v>PA04</v>
      </c>
      <c r="BB1079" s="150" t="s">
        <v>303</v>
      </c>
      <c r="BH1079" s="7" t="s">
        <v>308</v>
      </c>
      <c r="BM1079" s="7" t="s">
        <v>307</v>
      </c>
      <c r="BN1079" s="295" t="s">
        <v>761</v>
      </c>
      <c r="BO1079" s="101"/>
      <c r="BP1079" s="138"/>
      <c r="BQ1079" s="123"/>
    </row>
    <row r="1080" spans="53:69">
      <c r="BA1080" s="90" t="str">
        <f t="shared" si="0"/>
        <v>PA05</v>
      </c>
      <c r="BB1080" s="150" t="s">
        <v>306</v>
      </c>
      <c r="BH1080" s="7" t="s">
        <v>312</v>
      </c>
      <c r="BM1080" s="7" t="s">
        <v>311</v>
      </c>
      <c r="BN1080" s="295" t="s">
        <v>762</v>
      </c>
      <c r="BO1080" s="158"/>
      <c r="BP1080" s="141"/>
      <c r="BQ1080" s="121"/>
    </row>
    <row r="1081" spans="53:69">
      <c r="BA1081" s="90" t="str">
        <f t="shared" si="0"/>
        <v>PA06</v>
      </c>
      <c r="BB1081" s="150" t="s">
        <v>310</v>
      </c>
      <c r="BH1081" s="7" t="s">
        <v>314</v>
      </c>
      <c r="BM1081" s="7" t="s">
        <v>313</v>
      </c>
      <c r="BN1081" s="295" t="s">
        <v>763</v>
      </c>
      <c r="BO1081" s="131"/>
      <c r="BP1081" s="141"/>
      <c r="BQ1081" s="123"/>
    </row>
    <row r="1082" spans="53:69">
      <c r="BA1082" s="90" t="str">
        <f t="shared" si="0"/>
        <v>PA07</v>
      </c>
      <c r="BB1082" s="2" t="s">
        <v>302</v>
      </c>
      <c r="BH1082" s="7" t="s">
        <v>317</v>
      </c>
      <c r="BM1082" s="7" t="s">
        <v>316</v>
      </c>
      <c r="BN1082" s="295" t="s">
        <v>764</v>
      </c>
      <c r="BO1082" s="106"/>
      <c r="BP1082" s="141"/>
      <c r="BQ1082" s="124"/>
    </row>
    <row r="1083" spans="53:69">
      <c r="BA1083" s="90" t="str">
        <f t="shared" si="0"/>
        <v>PA08</v>
      </c>
      <c r="BB1083" s="2" t="s">
        <v>315</v>
      </c>
      <c r="BH1083" s="7" t="s">
        <v>319</v>
      </c>
      <c r="BM1083" s="7" t="s">
        <v>318</v>
      </c>
      <c r="BN1083" s="295" t="s">
        <v>765</v>
      </c>
      <c r="BO1083" s="106"/>
      <c r="BP1083" s="141"/>
      <c r="BQ1083" s="124"/>
    </row>
    <row r="1084" spans="53:69">
      <c r="BA1084" s="90" t="str">
        <f t="shared" si="0"/>
        <v>MA10</v>
      </c>
      <c r="BB1084" s="12" t="s">
        <v>320</v>
      </c>
      <c r="BH1084" s="7" t="s">
        <v>322</v>
      </c>
      <c r="BM1084" s="7" t="s">
        <v>321</v>
      </c>
      <c r="BN1084" s="295" t="s">
        <v>766</v>
      </c>
      <c r="BO1084" s="106"/>
      <c r="BP1084" s="141"/>
      <c r="BQ1084" s="121"/>
    </row>
    <row r="1085" spans="53:69">
      <c r="BA1085" s="90" t="str">
        <f t="shared" si="0"/>
        <v>OA11</v>
      </c>
      <c r="BB1085" s="147" t="s">
        <v>323</v>
      </c>
      <c r="BH1085" s="7" t="s">
        <v>325</v>
      </c>
      <c r="BM1085" s="7" t="s">
        <v>324</v>
      </c>
      <c r="BN1085" s="295" t="s">
        <v>767</v>
      </c>
      <c r="BO1085" s="101"/>
      <c r="BP1085" s="141"/>
      <c r="BQ1085" s="121"/>
    </row>
    <row r="1086" spans="53:69">
      <c r="BA1086" s="90" t="str">
        <f t="shared" si="0"/>
        <v>PA09</v>
      </c>
      <c r="BB1086" s="153" t="s">
        <v>255</v>
      </c>
      <c r="BN1086" s="295" t="s">
        <v>768</v>
      </c>
      <c r="BO1086" s="106"/>
      <c r="BP1086" s="141"/>
      <c r="BQ1086" s="121"/>
    </row>
    <row r="1087" spans="53:69">
      <c r="BA1087" s="90" t="str">
        <f t="shared" si="0"/>
        <v>PA14</v>
      </c>
      <c r="BB1087" s="147" t="s">
        <v>241</v>
      </c>
      <c r="BH1087" s="7" t="s">
        <v>327</v>
      </c>
      <c r="BM1087" s="7" t="s">
        <v>326</v>
      </c>
      <c r="BN1087" s="295" t="s">
        <v>769</v>
      </c>
      <c r="BO1087" s="152"/>
      <c r="BP1087" s="141"/>
      <c r="BQ1087" s="123"/>
    </row>
    <row r="1088" spans="53:69">
      <c r="BA1088" s="90" t="str">
        <f t="shared" si="0"/>
        <v>PA15</v>
      </c>
      <c r="BB1088" s="12" t="s">
        <v>328</v>
      </c>
      <c r="BH1088" s="7" t="s">
        <v>330</v>
      </c>
      <c r="BM1088" s="7" t="s">
        <v>329</v>
      </c>
      <c r="BN1088" s="295" t="s">
        <v>770</v>
      </c>
      <c r="BO1088" s="152"/>
      <c r="BP1088" s="141"/>
      <c r="BQ1088" s="121"/>
    </row>
    <row r="1089" spans="53:69">
      <c r="BA1089" s="90" t="str">
        <f t="shared" si="0"/>
        <v>PA16</v>
      </c>
      <c r="BB1089" s="150" t="s">
        <v>331</v>
      </c>
      <c r="BH1089" s="7" t="s">
        <v>333</v>
      </c>
      <c r="BM1089" s="7" t="s">
        <v>332</v>
      </c>
      <c r="BN1089" s="295" t="s">
        <v>771</v>
      </c>
      <c r="BO1089" s="152"/>
      <c r="BP1089" s="141"/>
      <c r="BQ1089" s="121"/>
    </row>
    <row r="1090" spans="53:69">
      <c r="BA1090" s="90" t="str">
        <f t="shared" si="0"/>
        <v>PA17</v>
      </c>
      <c r="BB1090" s="2" t="s">
        <v>275</v>
      </c>
      <c r="BH1090" s="7" t="s">
        <v>335</v>
      </c>
      <c r="BM1090" s="7" t="s">
        <v>334</v>
      </c>
      <c r="BN1090" s="295" t="s">
        <v>772</v>
      </c>
      <c r="BO1090" s="131"/>
      <c r="BP1090" s="141"/>
      <c r="BQ1090" s="121"/>
    </row>
    <row r="1091" spans="53:69">
      <c r="BA1091" s="90" t="str">
        <f t="shared" si="0"/>
        <v>PA18</v>
      </c>
      <c r="BB1091" s="150" t="s">
        <v>337</v>
      </c>
      <c r="BH1091" s="7" t="s">
        <v>339</v>
      </c>
      <c r="BM1091" s="7" t="s">
        <v>338</v>
      </c>
      <c r="BN1091" s="295" t="s">
        <v>773</v>
      </c>
      <c r="BO1091" s="152"/>
      <c r="BP1091" s="141"/>
      <c r="BQ1091" s="121"/>
    </row>
    <row r="1092" spans="53:69">
      <c r="BA1092" s="90" t="str">
        <f t="shared" ref="BA1092:BA1096" si="1">MID(BB1092,1,4)</f>
        <v>PA19</v>
      </c>
      <c r="BB1092" s="2" t="s">
        <v>336</v>
      </c>
      <c r="BH1092" s="7" t="s">
        <v>17</v>
      </c>
      <c r="BM1092" s="7" t="s">
        <v>340</v>
      </c>
      <c r="BN1092" s="295" t="s">
        <v>774</v>
      </c>
      <c r="BO1092" s="152"/>
      <c r="BP1092" s="141"/>
      <c r="BQ1092" s="122"/>
    </row>
    <row r="1093" spans="53:69">
      <c r="BA1093" s="90" t="str">
        <f t="shared" si="1"/>
        <v>PA21</v>
      </c>
      <c r="BB1093" s="155" t="s">
        <v>341</v>
      </c>
      <c r="BH1093" s="7" t="s">
        <v>343</v>
      </c>
      <c r="BM1093" s="7" t="s">
        <v>342</v>
      </c>
      <c r="BN1093" s="295" t="s">
        <v>775</v>
      </c>
      <c r="BO1093" s="152"/>
      <c r="BP1093" s="141"/>
      <c r="BQ1093" s="122"/>
    </row>
    <row r="1094" spans="53:69">
      <c r="BA1094" s="90" t="str">
        <f t="shared" si="1"/>
        <v>PA22</v>
      </c>
      <c r="BB1094" s="150" t="s">
        <v>344</v>
      </c>
      <c r="BH1094" s="7" t="s">
        <v>346</v>
      </c>
      <c r="BM1094" s="7" t="s">
        <v>345</v>
      </c>
      <c r="BN1094" s="295" t="s">
        <v>776</v>
      </c>
      <c r="BO1094" s="149"/>
      <c r="BP1094" s="141"/>
      <c r="BQ1094" s="123"/>
    </row>
    <row r="1095" spans="53:69">
      <c r="BA1095" s="90" t="str">
        <f t="shared" si="1"/>
        <v>PA23</v>
      </c>
      <c r="BB1095" s="155" t="s">
        <v>347</v>
      </c>
      <c r="BH1095" s="7" t="s">
        <v>349</v>
      </c>
      <c r="BM1095" s="7" t="s">
        <v>348</v>
      </c>
      <c r="BN1095" s="295" t="s">
        <v>777</v>
      </c>
      <c r="BO1095" s="149"/>
      <c r="BP1095" s="141"/>
      <c r="BQ1095" s="122"/>
    </row>
    <row r="1096" spans="53:69">
      <c r="BA1096" s="90" t="str">
        <f t="shared" si="1"/>
        <v>PA25</v>
      </c>
      <c r="BB1096" s="295" t="s">
        <v>779</v>
      </c>
      <c r="BC1096" s="159" t="s">
        <v>624</v>
      </c>
      <c r="BD1096" s="99" t="s">
        <v>625</v>
      </c>
      <c r="BH1096" s="7" t="s">
        <v>351</v>
      </c>
      <c r="BM1096" s="7" t="s">
        <v>350</v>
      </c>
      <c r="BN1096" s="295" t="s">
        <v>778</v>
      </c>
      <c r="BO1096" s="152"/>
      <c r="BP1096" s="141"/>
      <c r="BQ1096" s="122"/>
    </row>
    <row r="1097" spans="53:69">
      <c r="BC1097" s="293" t="s">
        <v>630</v>
      </c>
      <c r="BD1097" s="294" t="s">
        <v>780</v>
      </c>
      <c r="BH1097" s="7" t="s">
        <v>353</v>
      </c>
      <c r="BM1097" s="7" t="s">
        <v>352</v>
      </c>
      <c r="BN1097" s="295" t="s">
        <v>781</v>
      </c>
      <c r="BO1097" s="152"/>
      <c r="BP1097" s="141"/>
      <c r="BQ1097" s="122"/>
    </row>
    <row r="1098" spans="53:69">
      <c r="BC1098" s="293" t="s">
        <v>639</v>
      </c>
      <c r="BD1098" s="294" t="s">
        <v>782</v>
      </c>
      <c r="BM1098" s="7" t="s">
        <v>354</v>
      </c>
      <c r="BN1098" s="295" t="s">
        <v>783</v>
      </c>
      <c r="BO1098" s="131"/>
      <c r="BP1098" s="141"/>
      <c r="BQ1098" s="122"/>
    </row>
    <row r="1099" spans="53:69">
      <c r="BC1099" s="293" t="s">
        <v>653</v>
      </c>
      <c r="BD1099" s="296" t="s">
        <v>784</v>
      </c>
      <c r="BN1099" s="295" t="s">
        <v>785</v>
      </c>
      <c r="BO1099" s="152"/>
      <c r="BP1099" s="141"/>
      <c r="BQ1099" s="102"/>
    </row>
    <row r="1100" spans="53:69">
      <c r="BC1100" s="293" t="s">
        <v>680</v>
      </c>
      <c r="BD1100" s="127" t="s">
        <v>199</v>
      </c>
      <c r="BM1100" s="7" t="s">
        <v>355</v>
      </c>
      <c r="BN1100" s="295" t="s">
        <v>786</v>
      </c>
      <c r="BO1100" s="106"/>
      <c r="BP1100" s="141"/>
      <c r="BQ1100" s="102"/>
    </row>
    <row r="1101" spans="53:69">
      <c r="BC1101" s="293" t="s">
        <v>560</v>
      </c>
      <c r="BD1101" s="127" t="s">
        <v>561</v>
      </c>
      <c r="BM1101" s="7" t="s">
        <v>356</v>
      </c>
      <c r="BN1101" s="295" t="s">
        <v>787</v>
      </c>
      <c r="BO1101" s="152"/>
      <c r="BP1101" s="141"/>
      <c r="BQ1101" s="123"/>
    </row>
    <row r="1102" spans="53:69">
      <c r="BC1102" s="293" t="s">
        <v>685</v>
      </c>
      <c r="BD1102" s="127" t="s">
        <v>210</v>
      </c>
      <c r="BM1102" s="7" t="s">
        <v>357</v>
      </c>
      <c r="BN1102" s="295" t="s">
        <v>788</v>
      </c>
      <c r="BO1102" s="131"/>
      <c r="BP1102" s="141"/>
      <c r="BQ1102" s="123"/>
    </row>
    <row r="1103" spans="53:69">
      <c r="BC1103" s="293" t="s">
        <v>687</v>
      </c>
      <c r="BD1103" s="127" t="s">
        <v>82</v>
      </c>
      <c r="BM1103" s="7" t="s">
        <v>359</v>
      </c>
      <c r="BN1103" s="295" t="s">
        <v>789</v>
      </c>
      <c r="BO1103" s="106"/>
      <c r="BP1103" s="141"/>
      <c r="BQ1103" s="123"/>
    </row>
    <row r="1104" spans="53:69">
      <c r="BC1104" s="293" t="s">
        <v>689</v>
      </c>
      <c r="BD1104" s="127" t="s">
        <v>220</v>
      </c>
      <c r="BM1104" s="7" t="s">
        <v>360</v>
      </c>
      <c r="BN1104" s="295" t="s">
        <v>790</v>
      </c>
      <c r="BO1104" s="106"/>
      <c r="BP1104" s="141"/>
      <c r="BQ1104" s="123"/>
    </row>
    <row r="1105" spans="55:69">
      <c r="BC1105" s="293" t="s">
        <v>692</v>
      </c>
      <c r="BD1105" s="127" t="s">
        <v>219</v>
      </c>
      <c r="BM1105" s="7" t="s">
        <v>361</v>
      </c>
      <c r="BN1105" s="295" t="s">
        <v>791</v>
      </c>
      <c r="BO1105" s="139"/>
      <c r="BP1105" s="141"/>
      <c r="BQ1105" s="102"/>
    </row>
    <row r="1106" spans="55:69">
      <c r="BC1106" s="163" t="s">
        <v>695</v>
      </c>
      <c r="BD1106" s="127" t="s">
        <v>229</v>
      </c>
      <c r="BM1106" s="7" t="s">
        <v>362</v>
      </c>
      <c r="BN1106" s="295" t="s">
        <v>792</v>
      </c>
      <c r="BO1106" s="106"/>
      <c r="BP1106" s="141"/>
      <c r="BQ1106" s="121"/>
    </row>
    <row r="1107" spans="55:69">
      <c r="BC1107" s="163" t="s">
        <v>697</v>
      </c>
      <c r="BD1107" s="127" t="s">
        <v>235</v>
      </c>
      <c r="BM1107" s="7" t="s">
        <v>363</v>
      </c>
      <c r="BN1107" s="295" t="s">
        <v>793</v>
      </c>
      <c r="BO1107" s="106"/>
      <c r="BP1107" s="141"/>
      <c r="BQ1107" s="121"/>
    </row>
    <row r="1108" spans="55:69">
      <c r="BC1108" s="163" t="s">
        <v>699</v>
      </c>
      <c r="BD1108" s="127" t="s">
        <v>794</v>
      </c>
      <c r="BM1108" s="7" t="s">
        <v>364</v>
      </c>
      <c r="BN1108" s="295" t="s">
        <v>795</v>
      </c>
      <c r="BO1108" s="106"/>
      <c r="BP1108" s="141"/>
      <c r="BQ1108" s="121"/>
    </row>
    <row r="1109" spans="55:69">
      <c r="BC1109" s="163" t="s">
        <v>702</v>
      </c>
      <c r="BD1109" s="127" t="s">
        <v>246</v>
      </c>
      <c r="BM1109" s="7" t="s">
        <v>365</v>
      </c>
      <c r="BN1109" s="295" t="s">
        <v>795</v>
      </c>
      <c r="BO1109" s="106"/>
      <c r="BP1109" s="141"/>
      <c r="BQ1109" s="102"/>
    </row>
    <row r="1110" spans="55:69">
      <c r="BC1110" s="163" t="s">
        <v>704</v>
      </c>
      <c r="BD1110" s="127" t="s">
        <v>250</v>
      </c>
      <c r="BM1110" s="7" t="s">
        <v>367</v>
      </c>
      <c r="BN1110" s="295" t="s">
        <v>796</v>
      </c>
      <c r="BO1110" s="106"/>
      <c r="BP1110" s="141"/>
      <c r="BQ1110" s="121"/>
    </row>
    <row r="1111" spans="55:69">
      <c r="BC1111" s="163" t="s">
        <v>706</v>
      </c>
      <c r="BD1111" s="127" t="s">
        <v>797</v>
      </c>
      <c r="BM1111" s="7" t="s">
        <v>368</v>
      </c>
      <c r="BN1111" s="295" t="s">
        <v>798</v>
      </c>
      <c r="BO1111" s="106"/>
      <c r="BP1111" s="141"/>
      <c r="BQ1111" s="102"/>
    </row>
    <row r="1112" spans="55:69">
      <c r="BC1112" s="163" t="s">
        <v>710</v>
      </c>
      <c r="BD1112" s="127" t="s">
        <v>256</v>
      </c>
      <c r="BM1112" s="7" t="s">
        <v>369</v>
      </c>
      <c r="BN1112" s="295" t="s">
        <v>799</v>
      </c>
      <c r="BO1112" s="106"/>
      <c r="BP1112" s="141"/>
      <c r="BQ1112" s="102"/>
    </row>
    <row r="1113" spans="55:69">
      <c r="BC1113" s="163" t="s">
        <v>712</v>
      </c>
      <c r="BD1113" s="127" t="s">
        <v>261</v>
      </c>
      <c r="BM1113" s="7" t="s">
        <v>370</v>
      </c>
      <c r="BN1113" s="295" t="s">
        <v>800</v>
      </c>
      <c r="BO1113" s="106"/>
      <c r="BP1113" s="141"/>
      <c r="BQ1113" s="102"/>
    </row>
    <row r="1114" spans="55:69">
      <c r="BC1114" s="137" t="s">
        <v>714</v>
      </c>
      <c r="BD1114" s="127" t="s">
        <v>254</v>
      </c>
      <c r="BM1114" s="7" t="s">
        <v>371</v>
      </c>
      <c r="BN1114" s="295" t="s">
        <v>801</v>
      </c>
      <c r="BO1114" s="131"/>
      <c r="BP1114" s="141"/>
      <c r="BQ1114" s="102"/>
    </row>
    <row r="1115" spans="55:69">
      <c r="BC1115" s="137" t="s">
        <v>717</v>
      </c>
      <c r="BD1115" s="127" t="s">
        <v>269</v>
      </c>
      <c r="BM1115" s="7" t="s">
        <v>372</v>
      </c>
      <c r="BN1115" s="295" t="s">
        <v>802</v>
      </c>
      <c r="BO1115" s="131"/>
      <c r="BP1115" s="154"/>
      <c r="BQ1115" s="123"/>
    </row>
    <row r="1116" spans="55:69">
      <c r="BC1116" s="137" t="s">
        <v>719</v>
      </c>
      <c r="BD1116" s="127" t="s">
        <v>274</v>
      </c>
      <c r="BM1116" s="7" t="s">
        <v>373</v>
      </c>
      <c r="BN1116" s="295" t="s">
        <v>803</v>
      </c>
      <c r="BO1116" s="131"/>
      <c r="BP1116" s="141"/>
      <c r="BQ1116" s="123"/>
    </row>
    <row r="1117" spans="55:69">
      <c r="BC1117" s="137" t="s">
        <v>721</v>
      </c>
      <c r="BD1117" s="127" t="s">
        <v>279</v>
      </c>
      <c r="BM1117" s="7" t="s">
        <v>374</v>
      </c>
      <c r="BN1117" s="295" t="s">
        <v>804</v>
      </c>
      <c r="BO1117" s="152"/>
      <c r="BP1117" s="154"/>
      <c r="BQ1117" s="123"/>
    </row>
    <row r="1118" spans="55:69">
      <c r="BC1118" s="137" t="s">
        <v>724</v>
      </c>
      <c r="BD1118" s="127" t="s">
        <v>805</v>
      </c>
      <c r="BM1118" s="7" t="s">
        <v>375</v>
      </c>
      <c r="BN1118" s="295" t="s">
        <v>806</v>
      </c>
      <c r="BO1118" s="152"/>
      <c r="BP1118" s="138"/>
      <c r="BQ1118" s="102"/>
    </row>
    <row r="1119" spans="55:69">
      <c r="BC1119" s="137" t="s">
        <v>726</v>
      </c>
      <c r="BD1119" s="127" t="s">
        <v>285</v>
      </c>
      <c r="BM1119" s="7" t="s">
        <v>376</v>
      </c>
      <c r="BN1119" s="295" t="s">
        <v>807</v>
      </c>
      <c r="BO1119" s="130"/>
      <c r="BP1119" s="138"/>
      <c r="BQ1119" s="124"/>
    </row>
    <row r="1120" spans="55:69">
      <c r="BC1120" s="137" t="s">
        <v>729</v>
      </c>
      <c r="BD1120" s="127" t="s">
        <v>808</v>
      </c>
      <c r="BE1120" s="164" t="s">
        <v>57</v>
      </c>
      <c r="BM1120" s="7" t="s">
        <v>377</v>
      </c>
      <c r="BN1120" s="295" t="s">
        <v>809</v>
      </c>
      <c r="BO1120" s="152"/>
      <c r="BP1120" s="138"/>
      <c r="BQ1120" s="124"/>
    </row>
    <row r="1121" spans="55:68">
      <c r="BC1121" s="137" t="s">
        <v>733</v>
      </c>
      <c r="BD1121" s="127" t="s">
        <v>810</v>
      </c>
      <c r="BE1121" s="164" t="s">
        <v>110</v>
      </c>
      <c r="BM1121" s="7" t="s">
        <v>378</v>
      </c>
      <c r="BN1121" s="295" t="s">
        <v>811</v>
      </c>
      <c r="BO1121" s="149"/>
      <c r="BP1121" s="8"/>
    </row>
    <row r="1122" spans="55:68">
      <c r="BC1122" s="137" t="s">
        <v>738</v>
      </c>
      <c r="BD1122" s="127" t="s">
        <v>812</v>
      </c>
      <c r="BE1122" s="164" t="s">
        <v>57</v>
      </c>
      <c r="BM1122" s="7" t="s">
        <v>379</v>
      </c>
      <c r="BN1122" s="295" t="s">
        <v>813</v>
      </c>
      <c r="BO1122" s="152"/>
      <c r="BP1122" s="8"/>
    </row>
    <row r="1123" spans="55:68">
      <c r="BC1123" s="137" t="s">
        <v>742</v>
      </c>
      <c r="BD1123" s="127" t="s">
        <v>814</v>
      </c>
      <c r="BE1123" s="164" t="s">
        <v>57</v>
      </c>
      <c r="BM1123" s="7" t="s">
        <v>381</v>
      </c>
      <c r="BN1123" s="295" t="s">
        <v>815</v>
      </c>
      <c r="BO1123" s="152"/>
      <c r="BP1123" s="8"/>
    </row>
    <row r="1124" spans="55:68">
      <c r="BC1124" s="137" t="s">
        <v>746</v>
      </c>
      <c r="BD1124" s="151" t="s">
        <v>816</v>
      </c>
      <c r="BE1124" s="151" t="s">
        <v>747</v>
      </c>
      <c r="BM1124" s="7" t="s">
        <v>382</v>
      </c>
      <c r="BN1124" s="295" t="s">
        <v>817</v>
      </c>
      <c r="BO1124" s="130"/>
      <c r="BP1124" s="8"/>
    </row>
    <row r="1125" spans="55:68" ht="15.75" thickBot="1">
      <c r="BM1125" s="7" t="s">
        <v>383</v>
      </c>
      <c r="BN1125" s="295" t="s">
        <v>818</v>
      </c>
      <c r="BO1125" s="152"/>
      <c r="BP1125" s="8"/>
    </row>
    <row r="1126" spans="55:68">
      <c r="BC1126" s="554" t="s">
        <v>625</v>
      </c>
      <c r="BD1126" s="555"/>
      <c r="BE1126" s="98" t="s">
        <v>819</v>
      </c>
      <c r="BM1126" s="7" t="s">
        <v>384</v>
      </c>
      <c r="BN1126" s="295" t="s">
        <v>820</v>
      </c>
      <c r="BO1126" s="152"/>
      <c r="BP1126" s="8"/>
    </row>
    <row r="1127" spans="55:68">
      <c r="BC1127" s="293" t="s">
        <v>821</v>
      </c>
      <c r="BD1127" s="294" t="s">
        <v>822</v>
      </c>
      <c r="BE1127" s="104" t="s">
        <v>632</v>
      </c>
      <c r="BM1127" s="7" t="s">
        <v>385</v>
      </c>
      <c r="BN1127" s="295" t="s">
        <v>823</v>
      </c>
      <c r="BO1127" s="130"/>
      <c r="BP1127" s="8"/>
    </row>
    <row r="1128" spans="55:68">
      <c r="BC1128" s="293" t="s">
        <v>821</v>
      </c>
      <c r="BD1128" s="294" t="s">
        <v>822</v>
      </c>
      <c r="BE1128" s="104" t="s">
        <v>635</v>
      </c>
      <c r="BM1128" s="7" t="s">
        <v>386</v>
      </c>
      <c r="BN1128" s="295" t="s">
        <v>824</v>
      </c>
      <c r="BO1128" s="130"/>
      <c r="BP1128" s="8"/>
    </row>
    <row r="1129" spans="55:68">
      <c r="BC1129" s="293" t="s">
        <v>825</v>
      </c>
      <c r="BD1129" s="294" t="s">
        <v>640</v>
      </c>
      <c r="BE1129" s="109" t="s">
        <v>641</v>
      </c>
      <c r="BM1129" s="7" t="s">
        <v>387</v>
      </c>
      <c r="BN1129" s="295" t="s">
        <v>826</v>
      </c>
      <c r="BO1129" s="101"/>
      <c r="BP1129" s="8"/>
    </row>
    <row r="1130" spans="55:68" ht="15.75">
      <c r="BC1130" s="293" t="s">
        <v>825</v>
      </c>
      <c r="BD1130" s="294" t="s">
        <v>640</v>
      </c>
      <c r="BE1130" s="110" t="s">
        <v>644</v>
      </c>
      <c r="BM1130" s="7" t="s">
        <v>388</v>
      </c>
      <c r="BN1130" s="295" t="s">
        <v>827</v>
      </c>
      <c r="BO1130" s="101"/>
      <c r="BP1130" s="8"/>
    </row>
    <row r="1131" spans="55:68" ht="15.75">
      <c r="BC1131" s="293" t="s">
        <v>825</v>
      </c>
      <c r="BD1131" s="294" t="s">
        <v>640</v>
      </c>
      <c r="BE1131" s="110" t="s">
        <v>647</v>
      </c>
      <c r="BM1131" s="7" t="s">
        <v>389</v>
      </c>
      <c r="BN1131" s="295" t="s">
        <v>828</v>
      </c>
      <c r="BO1131" s="101"/>
      <c r="BP1131" s="8"/>
    </row>
    <row r="1132" spans="55:68" ht="15.75">
      <c r="BC1132" s="293" t="s">
        <v>825</v>
      </c>
      <c r="BD1132" s="294" t="s">
        <v>640</v>
      </c>
      <c r="BE1132" s="112" t="s">
        <v>650</v>
      </c>
      <c r="BM1132" s="7" t="s">
        <v>390</v>
      </c>
      <c r="BN1132" s="295" t="s">
        <v>829</v>
      </c>
      <c r="BO1132" s="101"/>
      <c r="BP1132" s="8"/>
    </row>
    <row r="1133" spans="55:68">
      <c r="BC1133" s="293" t="s">
        <v>830</v>
      </c>
      <c r="BD1133" s="296" t="s">
        <v>831</v>
      </c>
      <c r="BE1133" s="114" t="s">
        <v>655</v>
      </c>
      <c r="BM1133" s="7" t="s">
        <v>391</v>
      </c>
      <c r="BN1133" s="295" t="s">
        <v>832</v>
      </c>
      <c r="BO1133" s="165"/>
      <c r="BP1133" s="8"/>
    </row>
    <row r="1134" spans="55:68">
      <c r="BC1134" s="293" t="s">
        <v>830</v>
      </c>
      <c r="BD1134" s="296" t="s">
        <v>831</v>
      </c>
      <c r="BE1134" s="114" t="s">
        <v>658</v>
      </c>
      <c r="BM1134" s="7" t="s">
        <v>393</v>
      </c>
      <c r="BN1134" s="295" t="s">
        <v>833</v>
      </c>
      <c r="BO1134" s="165"/>
      <c r="BP1134" s="8"/>
    </row>
    <row r="1135" spans="55:68" ht="15.75">
      <c r="BC1135" s="293" t="s">
        <v>830</v>
      </c>
      <c r="BD1135" s="296" t="s">
        <v>831</v>
      </c>
      <c r="BE1135" s="116" t="s">
        <v>662</v>
      </c>
      <c r="BM1135" s="7" t="s">
        <v>395</v>
      </c>
      <c r="BN1135" s="295" t="s">
        <v>834</v>
      </c>
      <c r="BO1135" s="165"/>
      <c r="BP1135" s="8"/>
    </row>
    <row r="1136" spans="55:68" ht="15.75">
      <c r="BC1136" s="293" t="s">
        <v>830</v>
      </c>
      <c r="BD1136" s="296" t="s">
        <v>831</v>
      </c>
      <c r="BE1136" s="112" t="s">
        <v>664</v>
      </c>
      <c r="BM1136" s="7" t="s">
        <v>397</v>
      </c>
      <c r="BN1136" s="295" t="s">
        <v>835</v>
      </c>
      <c r="BO1136" s="165"/>
      <c r="BP1136" s="8"/>
    </row>
    <row r="1137" spans="55:68" ht="15.75">
      <c r="BC1137" s="293" t="s">
        <v>830</v>
      </c>
      <c r="BD1137" s="296" t="s">
        <v>831</v>
      </c>
      <c r="BE1137" s="112" t="s">
        <v>667</v>
      </c>
      <c r="BM1137" s="7" t="s">
        <v>399</v>
      </c>
      <c r="BN1137" s="295" t="s">
        <v>836</v>
      </c>
      <c r="BO1137" s="165"/>
      <c r="BP1137" s="8"/>
    </row>
    <row r="1138" spans="55:68" ht="15.75">
      <c r="BC1138" s="293" t="s">
        <v>830</v>
      </c>
      <c r="BD1138" s="296" t="s">
        <v>831</v>
      </c>
      <c r="BE1138" s="112" t="s">
        <v>670</v>
      </c>
      <c r="BM1138" s="7" t="s">
        <v>400</v>
      </c>
      <c r="BN1138" s="295" t="s">
        <v>837</v>
      </c>
      <c r="BO1138" s="165"/>
      <c r="BP1138" s="8"/>
    </row>
    <row r="1139" spans="55:68" ht="31.5">
      <c r="BC1139" s="293" t="s">
        <v>830</v>
      </c>
      <c r="BD1139" s="296" t="s">
        <v>831</v>
      </c>
      <c r="BE1139" s="112" t="s">
        <v>673</v>
      </c>
      <c r="BM1139" s="7" t="s">
        <v>401</v>
      </c>
      <c r="BN1139" s="295" t="s">
        <v>838</v>
      </c>
      <c r="BO1139" s="165"/>
      <c r="BP1139" s="8"/>
    </row>
    <row r="1140" spans="55:68" ht="15.75">
      <c r="BC1140" s="293" t="s">
        <v>830</v>
      </c>
      <c r="BD1140" s="296" t="s">
        <v>831</v>
      </c>
      <c r="BE1140" s="112" t="s">
        <v>676</v>
      </c>
      <c r="BM1140" s="7" t="s">
        <v>402</v>
      </c>
      <c r="BN1140" s="295" t="s">
        <v>839</v>
      </c>
      <c r="BO1140" s="165"/>
      <c r="BP1140" s="8"/>
    </row>
    <row r="1141" spans="55:68" ht="31.5">
      <c r="BC1141" s="293" t="s">
        <v>830</v>
      </c>
      <c r="BD1141" s="296" t="s">
        <v>831</v>
      </c>
      <c r="BE1141" s="112" t="s">
        <v>678</v>
      </c>
      <c r="BM1141" s="7" t="s">
        <v>403</v>
      </c>
      <c r="BN1141" s="295" t="s">
        <v>840</v>
      </c>
      <c r="BO1141" s="101"/>
      <c r="BP1141" s="8"/>
    </row>
    <row r="1142" spans="55:68">
      <c r="BC1142" s="293" t="s">
        <v>841</v>
      </c>
      <c r="BD1142" s="127" t="s">
        <v>627</v>
      </c>
      <c r="BE1142" s="127" t="s">
        <v>627</v>
      </c>
      <c r="BM1142" s="7" t="s">
        <v>5</v>
      </c>
      <c r="BN1142" s="295" t="s">
        <v>842</v>
      </c>
      <c r="BO1142" s="152"/>
      <c r="BP1142" s="8"/>
    </row>
    <row r="1143" spans="55:68" ht="15.75">
      <c r="BC1143" s="293" t="s">
        <v>843</v>
      </c>
      <c r="BD1143" s="127" t="s">
        <v>561</v>
      </c>
      <c r="BE1143" s="166" t="s">
        <v>563</v>
      </c>
      <c r="BN1143" s="295" t="s">
        <v>844</v>
      </c>
      <c r="BO1143" s="167"/>
      <c r="BP1143" s="8"/>
    </row>
    <row r="1144" spans="55:68" ht="15.75">
      <c r="BC1144" s="293" t="s">
        <v>845</v>
      </c>
      <c r="BD1144" s="127" t="s">
        <v>210</v>
      </c>
      <c r="BE1144" s="166" t="s">
        <v>57</v>
      </c>
      <c r="BN1144" s="295" t="s">
        <v>846</v>
      </c>
      <c r="BO1144" s="168"/>
      <c r="BP1144" s="8"/>
    </row>
    <row r="1145" spans="55:68" ht="15.75">
      <c r="BC1145" s="293" t="s">
        <v>847</v>
      </c>
      <c r="BD1145" s="127" t="s">
        <v>82</v>
      </c>
      <c r="BE1145" s="166" t="s">
        <v>68</v>
      </c>
      <c r="BN1145" s="295" t="s">
        <v>848</v>
      </c>
      <c r="BO1145" s="169"/>
      <c r="BP1145" s="8"/>
    </row>
    <row r="1146" spans="55:68" ht="15.75">
      <c r="BC1146" s="293" t="s">
        <v>849</v>
      </c>
      <c r="BD1146" s="127" t="s">
        <v>220</v>
      </c>
      <c r="BE1146" s="166" t="s">
        <v>77</v>
      </c>
      <c r="BN1146" s="295" t="s">
        <v>850</v>
      </c>
      <c r="BO1146" s="169"/>
      <c r="BP1146" s="8"/>
    </row>
    <row r="1147" spans="55:68" ht="15.75">
      <c r="BC1147" s="293" t="s">
        <v>851</v>
      </c>
      <c r="BD1147" s="127" t="s">
        <v>693</v>
      </c>
      <c r="BE1147" s="166" t="s">
        <v>85</v>
      </c>
      <c r="BN1147" s="295" t="s">
        <v>852</v>
      </c>
      <c r="BO1147" s="168"/>
      <c r="BP1147" s="8"/>
    </row>
    <row r="1148" spans="55:68" ht="15.75">
      <c r="BC1148" s="163">
        <v>10</v>
      </c>
      <c r="BD1148" s="127" t="s">
        <v>229</v>
      </c>
      <c r="BE1148" s="166" t="s">
        <v>93</v>
      </c>
      <c r="BN1148" s="295" t="s">
        <v>853</v>
      </c>
      <c r="BO1148" s="105"/>
      <c r="BP1148" s="8"/>
    </row>
    <row r="1149" spans="55:68" ht="15.75">
      <c r="BC1149" s="163">
        <v>10</v>
      </c>
      <c r="BD1149" s="127" t="s">
        <v>229</v>
      </c>
      <c r="BE1149" s="166" t="s">
        <v>854</v>
      </c>
      <c r="BN1149" s="295" t="s">
        <v>855</v>
      </c>
      <c r="BO1149" s="169"/>
      <c r="BP1149" s="8"/>
    </row>
    <row r="1150" spans="55:68" ht="15.75">
      <c r="BC1150" s="163">
        <v>11</v>
      </c>
      <c r="BD1150" s="127" t="s">
        <v>235</v>
      </c>
      <c r="BE1150" s="166" t="s">
        <v>100</v>
      </c>
      <c r="BN1150" s="295" t="s">
        <v>856</v>
      </c>
      <c r="BO1150" s="105"/>
      <c r="BP1150" s="8"/>
    </row>
    <row r="1151" spans="55:68" ht="15.75">
      <c r="BC1151" s="163">
        <v>11</v>
      </c>
      <c r="BD1151" s="127" t="s">
        <v>235</v>
      </c>
      <c r="BE1151" s="166" t="s">
        <v>857</v>
      </c>
      <c r="BN1151" s="295" t="s">
        <v>858</v>
      </c>
      <c r="BO1151" s="105"/>
      <c r="BP1151" s="8"/>
    </row>
    <row r="1152" spans="55:68" ht="15.75">
      <c r="BC1152" s="163">
        <v>12</v>
      </c>
      <c r="BD1152" s="127" t="s">
        <v>859</v>
      </c>
      <c r="BE1152" s="166" t="s">
        <v>659</v>
      </c>
      <c r="BN1152" s="295" t="s">
        <v>860</v>
      </c>
      <c r="BO1152" s="101"/>
      <c r="BP1152" s="8"/>
    </row>
    <row r="1153" spans="55:68" ht="15.75">
      <c r="BC1153" s="163">
        <v>12</v>
      </c>
      <c r="BD1153" s="127" t="s">
        <v>859</v>
      </c>
      <c r="BE1153" s="166" t="s">
        <v>563</v>
      </c>
      <c r="BN1153" s="295" t="s">
        <v>861</v>
      </c>
      <c r="BO1153" s="130"/>
      <c r="BP1153" s="8"/>
    </row>
    <row r="1154" spans="55:68" ht="15.75">
      <c r="BC1154" s="163">
        <v>12</v>
      </c>
      <c r="BD1154" s="127" t="s">
        <v>859</v>
      </c>
      <c r="BE1154" s="166" t="s">
        <v>862</v>
      </c>
      <c r="BN1154" s="295" t="s">
        <v>863</v>
      </c>
      <c r="BO1154" s="130"/>
      <c r="BP1154" s="8"/>
    </row>
    <row r="1155" spans="55:68">
      <c r="BC1155" s="163">
        <v>13</v>
      </c>
      <c r="BD1155" s="127" t="s">
        <v>246</v>
      </c>
      <c r="BE1155" s="127" t="s">
        <v>110</v>
      </c>
      <c r="BN1155" s="295" t="s">
        <v>864</v>
      </c>
      <c r="BO1155" s="130"/>
      <c r="BP1155" s="8"/>
    </row>
    <row r="1156" spans="55:68">
      <c r="BC1156" s="163">
        <v>14</v>
      </c>
      <c r="BD1156" s="127" t="s">
        <v>250</v>
      </c>
      <c r="BE1156" s="127" t="s">
        <v>115</v>
      </c>
      <c r="BN1156" s="295" t="s">
        <v>865</v>
      </c>
      <c r="BO1156" s="130"/>
      <c r="BP1156" s="8"/>
    </row>
    <row r="1157" spans="55:68">
      <c r="BC1157" s="163">
        <v>15</v>
      </c>
      <c r="BD1157" s="127" t="s">
        <v>707</v>
      </c>
      <c r="BE1157" s="127" t="s">
        <v>120</v>
      </c>
      <c r="BN1157" s="295" t="s">
        <v>866</v>
      </c>
      <c r="BO1157" s="130"/>
      <c r="BP1157" s="8"/>
    </row>
    <row r="1158" spans="55:68">
      <c r="BC1158" s="163">
        <v>16</v>
      </c>
      <c r="BD1158" s="127" t="s">
        <v>125</v>
      </c>
      <c r="BE1158" s="127" t="s">
        <v>125</v>
      </c>
      <c r="BN1158" s="295" t="s">
        <v>867</v>
      </c>
      <c r="BO1158" s="130"/>
      <c r="BP1158" s="8"/>
    </row>
    <row r="1159" spans="55:68">
      <c r="BC1159" s="163">
        <v>17</v>
      </c>
      <c r="BD1159" s="127" t="s">
        <v>261</v>
      </c>
      <c r="BE1159" s="170" t="s">
        <v>131</v>
      </c>
      <c r="BN1159" s="295" t="s">
        <v>868</v>
      </c>
      <c r="BO1159" s="106"/>
      <c r="BP1159" s="8"/>
    </row>
    <row r="1160" spans="55:68">
      <c r="BC1160" s="163">
        <v>18</v>
      </c>
      <c r="BD1160" s="127" t="s">
        <v>715</v>
      </c>
      <c r="BE1160" s="170" t="s">
        <v>409</v>
      </c>
      <c r="BN1160" s="295" t="s">
        <v>869</v>
      </c>
      <c r="BO1160" s="106"/>
      <c r="BP1160" s="8"/>
    </row>
    <row r="1161" spans="55:68">
      <c r="BC1161" s="163">
        <v>19</v>
      </c>
      <c r="BD1161" s="127" t="s">
        <v>269</v>
      </c>
      <c r="BE1161" s="127" t="s">
        <v>141</v>
      </c>
      <c r="BN1161" s="295" t="s">
        <v>870</v>
      </c>
      <c r="BO1161" s="106"/>
      <c r="BP1161" s="8"/>
    </row>
    <row r="1162" spans="55:68">
      <c r="BC1162" s="163">
        <v>20</v>
      </c>
      <c r="BD1162" s="127" t="s">
        <v>274</v>
      </c>
      <c r="BE1162" s="127" t="s">
        <v>146</v>
      </c>
      <c r="BN1162" s="295" t="s">
        <v>871</v>
      </c>
      <c r="BO1162" s="130"/>
      <c r="BP1162" s="8"/>
    </row>
    <row r="1163" spans="55:68">
      <c r="BC1163" s="163">
        <v>21</v>
      </c>
      <c r="BD1163" s="127" t="s">
        <v>722</v>
      </c>
      <c r="BE1163" s="127" t="s">
        <v>152</v>
      </c>
      <c r="BN1163" s="295" t="s">
        <v>871</v>
      </c>
      <c r="BO1163" s="152"/>
      <c r="BP1163" s="8"/>
    </row>
    <row r="1164" spans="55:68">
      <c r="BC1164" s="163">
        <v>21</v>
      </c>
      <c r="BD1164" s="127" t="s">
        <v>722</v>
      </c>
      <c r="BE1164" s="127" t="s">
        <v>872</v>
      </c>
      <c r="BN1164" s="295" t="s">
        <v>873</v>
      </c>
      <c r="BO1164" s="130"/>
      <c r="BP1164" s="8"/>
    </row>
    <row r="1165" spans="55:68">
      <c r="BC1165" s="163" t="s">
        <v>724</v>
      </c>
      <c r="BD1165" s="127" t="s">
        <v>874</v>
      </c>
      <c r="BE1165" s="127" t="s">
        <v>157</v>
      </c>
      <c r="BN1165" s="295" t="s">
        <v>875</v>
      </c>
      <c r="BO1165" s="131"/>
      <c r="BP1165" s="8"/>
    </row>
    <row r="1166" spans="55:68">
      <c r="BC1166" s="163">
        <v>23</v>
      </c>
      <c r="BD1166" s="127" t="s">
        <v>285</v>
      </c>
      <c r="BE1166" s="127" t="s">
        <v>163</v>
      </c>
      <c r="BN1166" s="295" t="s">
        <v>876</v>
      </c>
      <c r="BO1166" s="105"/>
      <c r="BP1166" s="8"/>
    </row>
    <row r="1167" spans="55:68">
      <c r="BC1167" s="163" t="s">
        <v>729</v>
      </c>
      <c r="BD1167" s="127" t="s">
        <v>808</v>
      </c>
      <c r="BE1167" s="164" t="s">
        <v>57</v>
      </c>
      <c r="BN1167" s="295" t="s">
        <v>877</v>
      </c>
      <c r="BO1167" s="105"/>
      <c r="BP1167" s="8"/>
    </row>
    <row r="1168" spans="55:68">
      <c r="BC1168" s="163" t="s">
        <v>733</v>
      </c>
      <c r="BD1168" s="127" t="s">
        <v>810</v>
      </c>
      <c r="BE1168" s="164" t="s">
        <v>110</v>
      </c>
      <c r="BN1168" s="295" t="s">
        <v>878</v>
      </c>
      <c r="BO1168" s="105"/>
      <c r="BP1168" s="8"/>
    </row>
    <row r="1169" spans="55:68">
      <c r="BC1169" s="163" t="s">
        <v>738</v>
      </c>
      <c r="BD1169" s="127" t="s">
        <v>812</v>
      </c>
      <c r="BE1169" s="164" t="s">
        <v>57</v>
      </c>
      <c r="BN1169" s="295" t="s">
        <v>879</v>
      </c>
      <c r="BO1169" s="158"/>
      <c r="BP1169" s="8"/>
    </row>
    <row r="1170" spans="55:68">
      <c r="BC1170" s="163" t="s">
        <v>742</v>
      </c>
      <c r="BD1170" s="127" t="s">
        <v>814</v>
      </c>
      <c r="BE1170" s="164" t="s">
        <v>57</v>
      </c>
      <c r="BN1170" s="295" t="s">
        <v>880</v>
      </c>
      <c r="BO1170" s="105"/>
      <c r="BP1170" s="8"/>
    </row>
    <row r="1171" spans="55:68">
      <c r="BC1171" s="171" t="s">
        <v>746</v>
      </c>
      <c r="BD1171" s="151" t="s">
        <v>816</v>
      </c>
      <c r="BE1171" s="151" t="s">
        <v>747</v>
      </c>
      <c r="BN1171" s="295" t="s">
        <v>881</v>
      </c>
      <c r="BO1171" s="105"/>
      <c r="BP1171" s="8"/>
    </row>
    <row r="1172" spans="55:68">
      <c r="BN1172" s="295" t="s">
        <v>882</v>
      </c>
      <c r="BO1172" s="105"/>
      <c r="BP1172" s="8"/>
    </row>
    <row r="1173" spans="55:68">
      <c r="BN1173" s="295" t="s">
        <v>883</v>
      </c>
      <c r="BO1173" s="131"/>
      <c r="BP1173" s="8"/>
    </row>
    <row r="1174" spans="55:68">
      <c r="BN1174" s="295" t="s">
        <v>884</v>
      </c>
      <c r="BO1174" s="152"/>
      <c r="BP1174" s="8"/>
    </row>
    <row r="1175" spans="55:68">
      <c r="BN1175" s="295" t="s">
        <v>885</v>
      </c>
      <c r="BO1175" s="152"/>
      <c r="BP1175" s="8"/>
    </row>
    <row r="1176" spans="55:68">
      <c r="BN1176" s="295" t="s">
        <v>886</v>
      </c>
      <c r="BO1176" s="152"/>
      <c r="BP1176" s="8"/>
    </row>
    <row r="1177" spans="55:68">
      <c r="BN1177" s="295" t="s">
        <v>887</v>
      </c>
      <c r="BO1177" s="106"/>
      <c r="BP1177" s="8"/>
    </row>
    <row r="1178" spans="55:68">
      <c r="BN1178" s="295" t="s">
        <v>888</v>
      </c>
      <c r="BO1178" s="106"/>
      <c r="BP1178" s="8"/>
    </row>
    <row r="1179" spans="55:68">
      <c r="BN1179" s="295" t="s">
        <v>889</v>
      </c>
      <c r="BO1179" s="106"/>
      <c r="BP1179" s="8"/>
    </row>
    <row r="1180" spans="55:68">
      <c r="BN1180" s="295" t="s">
        <v>890</v>
      </c>
      <c r="BO1180" s="106"/>
      <c r="BP1180" s="8"/>
    </row>
    <row r="1181" spans="55:68">
      <c r="BN1181" s="295" t="s">
        <v>890</v>
      </c>
      <c r="BO1181" s="106"/>
      <c r="BP1181" s="8"/>
    </row>
    <row r="1182" spans="55:68">
      <c r="BN1182" s="295" t="s">
        <v>891</v>
      </c>
      <c r="BO1182" s="106"/>
      <c r="BP1182" s="8"/>
    </row>
    <row r="1183" spans="55:68">
      <c r="BN1183" s="295" t="s">
        <v>892</v>
      </c>
      <c r="BO1183" s="106"/>
      <c r="BP1183" s="8"/>
    </row>
    <row r="1184" spans="55:68">
      <c r="BN1184" s="295" t="s">
        <v>893</v>
      </c>
      <c r="BO1184" s="172"/>
      <c r="BP1184" s="8"/>
    </row>
    <row r="1185" spans="66:68">
      <c r="BN1185" s="295" t="s">
        <v>894</v>
      </c>
      <c r="BO1185" s="173"/>
      <c r="BP1185" s="8"/>
    </row>
    <row r="1186" spans="66:68">
      <c r="BN1186" s="295" t="s">
        <v>894</v>
      </c>
      <c r="BO1186" s="172"/>
      <c r="BP1186" s="8"/>
    </row>
    <row r="1187" spans="66:68">
      <c r="BN1187" s="295" t="s">
        <v>895</v>
      </c>
      <c r="BO1187" s="173"/>
      <c r="BP1187" s="8"/>
    </row>
    <row r="1188" spans="66:68">
      <c r="BN1188" s="295" t="s">
        <v>896</v>
      </c>
      <c r="BO1188" s="172"/>
      <c r="BP1188" s="8"/>
    </row>
    <row r="1189" spans="66:68">
      <c r="BN1189" s="295" t="s">
        <v>896</v>
      </c>
      <c r="BO1189" s="172"/>
      <c r="BP1189" s="8"/>
    </row>
    <row r="1190" spans="66:68">
      <c r="BN1190" s="295" t="s">
        <v>897</v>
      </c>
      <c r="BO1190" s="173"/>
      <c r="BP1190" s="8"/>
    </row>
    <row r="1191" spans="66:68">
      <c r="BN1191" s="295" t="s">
        <v>898</v>
      </c>
      <c r="BO1191" s="172"/>
      <c r="BP1191" s="8"/>
    </row>
    <row r="1192" spans="66:68">
      <c r="BN1192" s="295" t="s">
        <v>899</v>
      </c>
      <c r="BO1192" s="174"/>
      <c r="BP1192" s="8"/>
    </row>
    <row r="1193" spans="66:68">
      <c r="BN1193" s="295" t="s">
        <v>900</v>
      </c>
      <c r="BO1193" s="174"/>
      <c r="BP1193" s="8"/>
    </row>
    <row r="1194" spans="66:68">
      <c r="BN1194" s="295" t="s">
        <v>901</v>
      </c>
      <c r="BO1194" s="174"/>
      <c r="BP1194" s="8"/>
    </row>
    <row r="1195" spans="66:68">
      <c r="BN1195" s="295" t="s">
        <v>902</v>
      </c>
      <c r="BO1195" s="174"/>
      <c r="BP1195" s="8"/>
    </row>
    <row r="1196" spans="66:68">
      <c r="BN1196" s="295" t="s">
        <v>903</v>
      </c>
      <c r="BO1196" s="174"/>
      <c r="BP1196" s="8"/>
    </row>
    <row r="1197" spans="66:68">
      <c r="BN1197" s="295" t="s">
        <v>904</v>
      </c>
      <c r="BO1197" s="175"/>
      <c r="BP1197" s="8"/>
    </row>
    <row r="1198" spans="66:68">
      <c r="BN1198" s="295" t="s">
        <v>905</v>
      </c>
      <c r="BO1198" s="106"/>
      <c r="BP1198" s="8"/>
    </row>
    <row r="1199" spans="66:68">
      <c r="BN1199" s="295" t="s">
        <v>906</v>
      </c>
      <c r="BO1199" s="106"/>
      <c r="BP1199" s="8"/>
    </row>
    <row r="1200" spans="66:68">
      <c r="BN1200" s="295" t="s">
        <v>907</v>
      </c>
      <c r="BO1200" s="106"/>
      <c r="BP1200" s="8"/>
    </row>
    <row r="1201" spans="66:68">
      <c r="BN1201" s="295" t="s">
        <v>908</v>
      </c>
      <c r="BO1201" s="106"/>
      <c r="BP1201" s="8"/>
    </row>
    <row r="1202" spans="66:68">
      <c r="BN1202" s="295" t="s">
        <v>909</v>
      </c>
      <c r="BO1202" s="130"/>
      <c r="BP1202" s="8"/>
    </row>
    <row r="1203" spans="66:68">
      <c r="BN1203" s="295" t="s">
        <v>909</v>
      </c>
      <c r="BO1203" s="101"/>
      <c r="BP1203" s="8"/>
    </row>
    <row r="1204" spans="66:68">
      <c r="BN1204" s="295" t="s">
        <v>910</v>
      </c>
      <c r="BO1204" s="106"/>
      <c r="BP1204" s="8"/>
    </row>
    <row r="1205" spans="66:68">
      <c r="BN1205" s="295" t="s">
        <v>911</v>
      </c>
      <c r="BO1205" s="101"/>
      <c r="BP1205" s="8"/>
    </row>
    <row r="1206" spans="66:68">
      <c r="BN1206" s="295" t="s">
        <v>912</v>
      </c>
      <c r="BO1206" s="130"/>
      <c r="BP1206" s="8"/>
    </row>
    <row r="1207" spans="66:68">
      <c r="BN1207" s="295" t="s">
        <v>913</v>
      </c>
      <c r="BO1207" s="152"/>
      <c r="BP1207" s="8"/>
    </row>
    <row r="1208" spans="66:68">
      <c r="BN1208" s="295" t="s">
        <v>914</v>
      </c>
      <c r="BO1208" s="152"/>
      <c r="BP1208" s="8"/>
    </row>
    <row r="1209" spans="66:68">
      <c r="BN1209" s="295" t="s">
        <v>915</v>
      </c>
      <c r="BO1209" s="152"/>
      <c r="BP1209" s="8"/>
    </row>
    <row r="1210" spans="66:68">
      <c r="BN1210" s="295" t="s">
        <v>916</v>
      </c>
      <c r="BO1210" s="176"/>
      <c r="BP1210" s="8"/>
    </row>
    <row r="1211" spans="66:68">
      <c r="BN1211" s="295" t="s">
        <v>916</v>
      </c>
      <c r="BO1211" s="177"/>
      <c r="BP1211" s="8"/>
    </row>
    <row r="1212" spans="66:68">
      <c r="BN1212" s="295" t="s">
        <v>917</v>
      </c>
      <c r="BO1212" s="167"/>
      <c r="BP1212" s="8"/>
    </row>
    <row r="1213" spans="66:68">
      <c r="BN1213" s="295" t="s">
        <v>918</v>
      </c>
      <c r="BO1213" s="178"/>
      <c r="BP1213" s="8"/>
    </row>
    <row r="1214" spans="66:68">
      <c r="BN1214" s="295" t="s">
        <v>919</v>
      </c>
      <c r="BO1214" s="178"/>
      <c r="BP1214" s="8"/>
    </row>
    <row r="1215" spans="66:68">
      <c r="BN1215" s="295" t="s">
        <v>920</v>
      </c>
      <c r="BO1215" s="179"/>
      <c r="BP1215" s="8"/>
    </row>
    <row r="1216" spans="66:68">
      <c r="BN1216" s="295" t="s">
        <v>921</v>
      </c>
      <c r="BO1216" s="179"/>
      <c r="BP1216" s="8"/>
    </row>
    <row r="1217" spans="66:68">
      <c r="BN1217" s="295" t="s">
        <v>922</v>
      </c>
      <c r="BO1217" s="179"/>
      <c r="BP1217" s="8"/>
    </row>
    <row r="1218" spans="66:68">
      <c r="BN1218" s="295" t="s">
        <v>923</v>
      </c>
      <c r="BO1218" s="167"/>
      <c r="BP1218" s="8"/>
    </row>
    <row r="1219" spans="66:68">
      <c r="BN1219" s="295" t="s">
        <v>924</v>
      </c>
      <c r="BO1219" s="177"/>
      <c r="BP1219" s="8"/>
    </row>
    <row r="1220" spans="66:68">
      <c r="BN1220" s="295" t="s">
        <v>925</v>
      </c>
      <c r="BO1220" s="177"/>
      <c r="BP1220" s="8"/>
    </row>
    <row r="1221" spans="66:68">
      <c r="BN1221" s="295" t="s">
        <v>926</v>
      </c>
      <c r="BO1221" s="177"/>
      <c r="BP1221" s="8"/>
    </row>
    <row r="1222" spans="66:68">
      <c r="BN1222" s="295" t="s">
        <v>927</v>
      </c>
      <c r="BO1222" s="177"/>
      <c r="BP1222" s="8"/>
    </row>
    <row r="1223" spans="66:68">
      <c r="BN1223" s="295" t="s">
        <v>928</v>
      </c>
      <c r="BO1223" s="177"/>
      <c r="BP1223" s="8"/>
    </row>
    <row r="1224" spans="66:68">
      <c r="BN1224" s="295" t="s">
        <v>929</v>
      </c>
      <c r="BO1224" s="177"/>
      <c r="BP1224" s="8"/>
    </row>
    <row r="1225" spans="66:68">
      <c r="BN1225" s="295" t="s">
        <v>930</v>
      </c>
      <c r="BO1225" s="180"/>
      <c r="BP1225" s="8"/>
    </row>
    <row r="1226" spans="66:68">
      <c r="BN1226" s="295" t="s">
        <v>931</v>
      </c>
      <c r="BO1226" s="176"/>
      <c r="BP1226" s="8"/>
    </row>
    <row r="1227" spans="66:68">
      <c r="BN1227" s="295" t="s">
        <v>932</v>
      </c>
      <c r="BO1227" s="176"/>
      <c r="BP1227" s="8"/>
    </row>
    <row r="1228" spans="66:68">
      <c r="BN1228" s="295" t="s">
        <v>933</v>
      </c>
      <c r="BO1228" s="176"/>
      <c r="BP1228" s="8"/>
    </row>
    <row r="1229" spans="66:68">
      <c r="BN1229" s="295" t="s">
        <v>934</v>
      </c>
      <c r="BO1229" s="176"/>
      <c r="BP1229" s="8"/>
    </row>
    <row r="1230" spans="66:68">
      <c r="BN1230" s="295" t="s">
        <v>935</v>
      </c>
      <c r="BO1230" s="181"/>
      <c r="BP1230" s="8"/>
    </row>
    <row r="1231" spans="66:68">
      <c r="BN1231" s="295" t="s">
        <v>936</v>
      </c>
      <c r="BO1231" s="182"/>
      <c r="BP1231" s="8"/>
    </row>
    <row r="1232" spans="66:68">
      <c r="BN1232" s="295" t="s">
        <v>937</v>
      </c>
      <c r="BO1232" s="177"/>
      <c r="BP1232" s="8"/>
    </row>
    <row r="1233" spans="66:68">
      <c r="BN1233" s="295" t="s">
        <v>938</v>
      </c>
      <c r="BO1233" s="177"/>
      <c r="BP1233" s="8"/>
    </row>
    <row r="1234" spans="66:68">
      <c r="BN1234" s="295" t="s">
        <v>939</v>
      </c>
      <c r="BO1234" s="177"/>
      <c r="BP1234" s="8"/>
    </row>
    <row r="1235" spans="66:68">
      <c r="BN1235" s="295" t="s">
        <v>940</v>
      </c>
      <c r="BO1235" s="177"/>
      <c r="BP1235" s="8"/>
    </row>
    <row r="1236" spans="66:68">
      <c r="BN1236" s="295" t="s">
        <v>941</v>
      </c>
      <c r="BO1236" s="177"/>
      <c r="BP1236" s="8"/>
    </row>
    <row r="1237" spans="66:68">
      <c r="BN1237" s="295" t="s">
        <v>942</v>
      </c>
      <c r="BO1237" s="177"/>
      <c r="BP1237" s="8"/>
    </row>
    <row r="1238" spans="66:68">
      <c r="BN1238" s="295" t="s">
        <v>943</v>
      </c>
      <c r="BO1238" s="177"/>
      <c r="BP1238" s="8"/>
    </row>
    <row r="1239" spans="66:68">
      <c r="BN1239" s="295" t="s">
        <v>944</v>
      </c>
      <c r="BO1239" s="177"/>
      <c r="BP1239" s="8"/>
    </row>
    <row r="1240" spans="66:68">
      <c r="BN1240" s="295" t="s">
        <v>945</v>
      </c>
      <c r="BO1240" s="177"/>
      <c r="BP1240" s="8"/>
    </row>
    <row r="1241" spans="66:68">
      <c r="BN1241" s="295" t="s">
        <v>946</v>
      </c>
      <c r="BO1241" s="177"/>
      <c r="BP1241" s="8"/>
    </row>
    <row r="1242" spans="66:68">
      <c r="BN1242" s="295" t="s">
        <v>947</v>
      </c>
      <c r="BO1242" s="177"/>
      <c r="BP1242" s="8"/>
    </row>
    <row r="1243" spans="66:68">
      <c r="BN1243" s="295" t="s">
        <v>948</v>
      </c>
      <c r="BO1243" s="183"/>
      <c r="BP1243" s="8"/>
    </row>
    <row r="1244" spans="66:68">
      <c r="BN1244" s="295" t="s">
        <v>949</v>
      </c>
      <c r="BO1244" s="183"/>
      <c r="BP1244" s="8"/>
    </row>
    <row r="1245" spans="66:68">
      <c r="BN1245" s="295" t="s">
        <v>950</v>
      </c>
      <c r="BO1245" s="179"/>
      <c r="BP1245" s="8"/>
    </row>
    <row r="1246" spans="66:68">
      <c r="BN1246" s="295" t="s">
        <v>951</v>
      </c>
      <c r="BO1246" s="179"/>
      <c r="BP1246" s="8"/>
    </row>
    <row r="1247" spans="66:68">
      <c r="BN1247" s="295" t="s">
        <v>952</v>
      </c>
      <c r="BO1247" s="176"/>
      <c r="BP1247" s="8"/>
    </row>
    <row r="1248" spans="66:68">
      <c r="BN1248" s="295" t="s">
        <v>953</v>
      </c>
      <c r="BO1248" s="176"/>
      <c r="BP1248" s="8"/>
    </row>
    <row r="1249" spans="66:68">
      <c r="BN1249" s="295" t="s">
        <v>954</v>
      </c>
      <c r="BO1249" s="179"/>
      <c r="BP1249" s="8"/>
    </row>
    <row r="1250" spans="66:68">
      <c r="BN1250" s="295" t="s">
        <v>955</v>
      </c>
      <c r="BO1250" s="179"/>
      <c r="BP1250" s="8"/>
    </row>
    <row r="1251" spans="66:68">
      <c r="BN1251" s="295" t="s">
        <v>956</v>
      </c>
      <c r="BO1251" s="120"/>
      <c r="BP1251" s="8"/>
    </row>
    <row r="1252" spans="66:68">
      <c r="BN1252" s="295" t="s">
        <v>957</v>
      </c>
      <c r="BO1252" s="120"/>
      <c r="BP1252" s="8"/>
    </row>
    <row r="1253" spans="66:68">
      <c r="BN1253" s="295" t="s">
        <v>958</v>
      </c>
      <c r="BO1253" s="139"/>
      <c r="BP1253" s="8"/>
    </row>
    <row r="1254" spans="66:68">
      <c r="BN1254" s="295" t="s">
        <v>959</v>
      </c>
      <c r="BO1254" s="120"/>
      <c r="BP1254" s="8"/>
    </row>
    <row r="1255" spans="66:68">
      <c r="BN1255" s="295" t="s">
        <v>960</v>
      </c>
      <c r="BO1255" s="120"/>
      <c r="BP1255" s="8"/>
    </row>
    <row r="1256" spans="66:68">
      <c r="BN1256" s="295" t="s">
        <v>961</v>
      </c>
      <c r="BO1256" s="158"/>
      <c r="BP1256" s="8"/>
    </row>
    <row r="1257" spans="66:68">
      <c r="BN1257" s="295" t="s">
        <v>962</v>
      </c>
      <c r="BO1257" s="120"/>
      <c r="BP1257" s="8"/>
    </row>
    <row r="1258" spans="66:68">
      <c r="BN1258" s="295" t="s">
        <v>963</v>
      </c>
      <c r="BO1258" s="158"/>
      <c r="BP1258" s="8"/>
    </row>
    <row r="1259" spans="66:68">
      <c r="BN1259" s="295" t="s">
        <v>964</v>
      </c>
      <c r="BO1259" s="101"/>
      <c r="BP1259" s="8"/>
    </row>
    <row r="1260" spans="66:68">
      <c r="BN1260" s="295" t="s">
        <v>965</v>
      </c>
      <c r="BO1260" s="101"/>
      <c r="BP1260" s="8"/>
    </row>
    <row r="1261" spans="66:68">
      <c r="BN1261" s="295" t="s">
        <v>966</v>
      </c>
      <c r="BO1261" s="101"/>
      <c r="BP1261" s="8"/>
    </row>
    <row r="1262" spans="66:68">
      <c r="BN1262" s="295" t="s">
        <v>967</v>
      </c>
      <c r="BO1262" s="101"/>
      <c r="BP1262" s="8"/>
    </row>
    <row r="1263" spans="66:68">
      <c r="BN1263" s="295" t="s">
        <v>968</v>
      </c>
      <c r="BO1263" s="101"/>
      <c r="BP1263" s="8"/>
    </row>
    <row r="1264" spans="66:68">
      <c r="BN1264" s="295" t="s">
        <v>969</v>
      </c>
      <c r="BO1264" s="101"/>
      <c r="BP1264" s="8"/>
    </row>
    <row r="1265" spans="66:68">
      <c r="BN1265" s="295" t="s">
        <v>970</v>
      </c>
      <c r="BO1265" s="101"/>
      <c r="BP1265" s="8"/>
    </row>
    <row r="1266" spans="66:68">
      <c r="BN1266" s="295" t="s">
        <v>971</v>
      </c>
      <c r="BO1266" s="101"/>
      <c r="BP1266" s="8"/>
    </row>
    <row r="1267" spans="66:68">
      <c r="BN1267" s="295" t="s">
        <v>972</v>
      </c>
      <c r="BO1267" s="176"/>
      <c r="BP1267" s="8"/>
    </row>
    <row r="1268" spans="66:68">
      <c r="BN1268" s="295" t="s">
        <v>973</v>
      </c>
      <c r="BO1268" s="184"/>
      <c r="BP1268" s="8"/>
    </row>
    <row r="1269" spans="66:68">
      <c r="BO1269" s="101"/>
      <c r="BP1269" s="8"/>
    </row>
  </sheetData>
  <dataConsolidate/>
  <mergeCells count="213">
    <mergeCell ref="BC1126:BD1126"/>
    <mergeCell ref="BC1029:BC1030"/>
    <mergeCell ref="BD1029:BD1030"/>
    <mergeCell ref="BC1031:BC1034"/>
    <mergeCell ref="BD1031:BD1034"/>
    <mergeCell ref="BF1031:BF1034"/>
    <mergeCell ref="BC1035:BC1043"/>
    <mergeCell ref="BD1035:BD1043"/>
    <mergeCell ref="A66:Y66"/>
    <mergeCell ref="A67:B67"/>
    <mergeCell ref="C67:Y67"/>
    <mergeCell ref="A68:B68"/>
    <mergeCell ref="C68:Y68"/>
    <mergeCell ref="BC1027:BF1027"/>
    <mergeCell ref="A64:B64"/>
    <mergeCell ref="L64:M64"/>
    <mergeCell ref="N64:O64"/>
    <mergeCell ref="P64:Q64"/>
    <mergeCell ref="W64:X64"/>
    <mergeCell ref="A65:B65"/>
    <mergeCell ref="L65:M65"/>
    <mergeCell ref="N65:O65"/>
    <mergeCell ref="P65:Q65"/>
    <mergeCell ref="W65:X65"/>
    <mergeCell ref="A61:E61"/>
    <mergeCell ref="F61:J61"/>
    <mergeCell ref="K61:K63"/>
    <mergeCell ref="L61:Y61"/>
    <mergeCell ref="A62:B63"/>
    <mergeCell ref="C62:C63"/>
    <mergeCell ref="D62:D63"/>
    <mergeCell ref="E62:E63"/>
    <mergeCell ref="F62:F63"/>
    <mergeCell ref="G62:H63"/>
    <mergeCell ref="I62:I63"/>
    <mergeCell ref="J62:J63"/>
    <mergeCell ref="L62:Q62"/>
    <mergeCell ref="R62:V62"/>
    <mergeCell ref="W62:X63"/>
    <mergeCell ref="Y62:Y63"/>
    <mergeCell ref="L63:M63"/>
    <mergeCell ref="N63:O63"/>
    <mergeCell ref="P63:Q63"/>
    <mergeCell ref="S63:T63"/>
    <mergeCell ref="L57:N57"/>
    <mergeCell ref="F58:G58"/>
    <mergeCell ref="I58:J58"/>
    <mergeCell ref="L58:N58"/>
    <mergeCell ref="A59:Y59"/>
    <mergeCell ref="A60:J60"/>
    <mergeCell ref="K60:Y60"/>
    <mergeCell ref="A55:A58"/>
    <mergeCell ref="B55:B58"/>
    <mergeCell ref="F55:G55"/>
    <mergeCell ref="I55:J55"/>
    <mergeCell ref="L55:N55"/>
    <mergeCell ref="F56:G56"/>
    <mergeCell ref="I56:J56"/>
    <mergeCell ref="L56:N56"/>
    <mergeCell ref="F57:G57"/>
    <mergeCell ref="I57:J57"/>
    <mergeCell ref="L52:N52"/>
    <mergeCell ref="A53:A54"/>
    <mergeCell ref="B53:B54"/>
    <mergeCell ref="F53:G53"/>
    <mergeCell ref="I53:J53"/>
    <mergeCell ref="L53:N53"/>
    <mergeCell ref="F54:G54"/>
    <mergeCell ref="I54:J54"/>
    <mergeCell ref="L54:N54"/>
    <mergeCell ref="A50:A52"/>
    <mergeCell ref="B50:B52"/>
    <mergeCell ref="F50:G50"/>
    <mergeCell ref="I50:J50"/>
    <mergeCell ref="L50:N50"/>
    <mergeCell ref="F51:G51"/>
    <mergeCell ref="I51:J51"/>
    <mergeCell ref="L51:N51"/>
    <mergeCell ref="F52:G52"/>
    <mergeCell ref="I52:J52"/>
    <mergeCell ref="A47:A48"/>
    <mergeCell ref="B47:B48"/>
    <mergeCell ref="F47:G47"/>
    <mergeCell ref="I47:J47"/>
    <mergeCell ref="I48:J48"/>
    <mergeCell ref="F49:G49"/>
    <mergeCell ref="I49:J49"/>
    <mergeCell ref="A44:A46"/>
    <mergeCell ref="B44:B46"/>
    <mergeCell ref="F44:G44"/>
    <mergeCell ref="I44:J44"/>
    <mergeCell ref="F45:G45"/>
    <mergeCell ref="I45:J45"/>
    <mergeCell ref="F46:G46"/>
    <mergeCell ref="I46:J46"/>
    <mergeCell ref="A41:A43"/>
    <mergeCell ref="B41:B43"/>
    <mergeCell ref="F41:G41"/>
    <mergeCell ref="I41:J41"/>
    <mergeCell ref="F42:G42"/>
    <mergeCell ref="I42:J42"/>
    <mergeCell ref="F43:G43"/>
    <mergeCell ref="I43:J43"/>
    <mergeCell ref="L36:N36"/>
    <mergeCell ref="F37:G37"/>
    <mergeCell ref="I37:J37"/>
    <mergeCell ref="F38:G38"/>
    <mergeCell ref="A39:A40"/>
    <mergeCell ref="B39:B40"/>
    <mergeCell ref="F39:G39"/>
    <mergeCell ref="I39:J39"/>
    <mergeCell ref="F40:G40"/>
    <mergeCell ref="I40:J40"/>
    <mergeCell ref="F35:G35"/>
    <mergeCell ref="I35:J35"/>
    <mergeCell ref="A36:A38"/>
    <mergeCell ref="B36:B38"/>
    <mergeCell ref="F36:G36"/>
    <mergeCell ref="I36:J36"/>
    <mergeCell ref="I31:J31"/>
    <mergeCell ref="F32:G32"/>
    <mergeCell ref="I32:J32"/>
    <mergeCell ref="F33:G33"/>
    <mergeCell ref="I33:J33"/>
    <mergeCell ref="F34:G34"/>
    <mergeCell ref="I34:J34"/>
    <mergeCell ref="A28:A35"/>
    <mergeCell ref="B28:B35"/>
    <mergeCell ref="F28:G28"/>
    <mergeCell ref="I28:J28"/>
    <mergeCell ref="L28:N28"/>
    <mergeCell ref="F29:G29"/>
    <mergeCell ref="I29:J29"/>
    <mergeCell ref="F30:G30"/>
    <mergeCell ref="I30:J30"/>
    <mergeCell ref="F31:G31"/>
    <mergeCell ref="A25:A27"/>
    <mergeCell ref="B25:B27"/>
    <mergeCell ref="F25:G25"/>
    <mergeCell ref="I25:J25"/>
    <mergeCell ref="L25:N25"/>
    <mergeCell ref="F26:G26"/>
    <mergeCell ref="I26:J26"/>
    <mergeCell ref="F27:G27"/>
    <mergeCell ref="I27:J27"/>
    <mergeCell ref="A18:A24"/>
    <mergeCell ref="B18:B24"/>
    <mergeCell ref="F18:G18"/>
    <mergeCell ref="I18:J18"/>
    <mergeCell ref="L18:N18"/>
    <mergeCell ref="F19:G19"/>
    <mergeCell ref="I19:J19"/>
    <mergeCell ref="L19:N19"/>
    <mergeCell ref="F20:G20"/>
    <mergeCell ref="F23:G23"/>
    <mergeCell ref="I23:J23"/>
    <mergeCell ref="L23:N23"/>
    <mergeCell ref="F24:G24"/>
    <mergeCell ref="I24:J24"/>
    <mergeCell ref="L24:N24"/>
    <mergeCell ref="I20:J20"/>
    <mergeCell ref="L20:N20"/>
    <mergeCell ref="F21:G21"/>
    <mergeCell ref="I21:J21"/>
    <mergeCell ref="L21:N21"/>
    <mergeCell ref="F22:G22"/>
    <mergeCell ref="I22:J22"/>
    <mergeCell ref="L22:N22"/>
    <mergeCell ref="A14:Y14"/>
    <mergeCell ref="A15:A17"/>
    <mergeCell ref="B15:B17"/>
    <mergeCell ref="C15:V15"/>
    <mergeCell ref="W15:X15"/>
    <mergeCell ref="Y15:Y17"/>
    <mergeCell ref="C16:C17"/>
    <mergeCell ref="D16:D17"/>
    <mergeCell ref="E16:E17"/>
    <mergeCell ref="F16:G17"/>
    <mergeCell ref="W16:X16"/>
    <mergeCell ref="H16:H17"/>
    <mergeCell ref="I16:J17"/>
    <mergeCell ref="K16:K17"/>
    <mergeCell ref="L16:N17"/>
    <mergeCell ref="O16:T16"/>
    <mergeCell ref="U16:V16"/>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A6:Y6"/>
    <mergeCell ref="B7:H7"/>
    <mergeCell ref="K7:M7"/>
    <mergeCell ref="O7:T7"/>
    <mergeCell ref="U7:V7"/>
    <mergeCell ref="W7:Y7"/>
    <mergeCell ref="B1:T1"/>
    <mergeCell ref="A2:U2"/>
    <mergeCell ref="W2:Y2"/>
    <mergeCell ref="A3:U3"/>
    <mergeCell ref="W3:X3"/>
    <mergeCell ref="A4:U4"/>
  </mergeCells>
  <dataValidations count="29">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58">
      <formula1>$AI$6:$AI$8</formula1>
    </dataValidation>
    <dataValidation type="list" allowBlank="1" showInputMessage="1" showErrorMessage="1" error="!!Debe elegir el tipo de indicador de la lista!!" prompt="!!Seleccione el tipo de indicador!!" sqref="H18:H58">
      <formula1>$AC$6:$AC$7</formula1>
    </dataValidation>
    <dataValidation allowBlank="1" showInputMessage="1" showErrorMessage="1" prompt="!!Registre la meta Programada al trimestre de reporte!!" sqref="V18:V58"/>
    <dataValidation allowBlank="1" showInputMessage="1" showErrorMessage="1" error="!!Registre en números relativos, la meta programada al trimestre de reporte!!" prompt="!!Registre en números relativos, la meta programada al trimestre de reporte!!" sqref="U44 X18:X58"/>
    <dataValidation allowBlank="1" showInputMessage="1" showErrorMessage="1" error="!!Registre en números absolutos, la meta programada al trimestre de reporte!!" prompt="!!Registre en números absolutos, la meta programada al trimestre de reporte!!" sqref="W18:W37 W39:W58"/>
    <dataValidation type="list" allowBlank="1" showInputMessage="1" showErrorMessage="1" error="!!Debe seleccionar de la lista la frecuencia que mide el indicador!!" prompt="!!Seleccione la frecuencia para medir el indicador!!" sqref="L18:L58 M18:N18 M25:N50 M54:N54 M56:N56 M58:N58">
      <formula1>$Z$6:$Z$13</formula1>
    </dataValidation>
    <dataValidation type="list" allowBlank="1" showInputMessage="1" showErrorMessage="1" error="!!Debe seleccionar de la lista el sentido de medición del indicador!!!!" prompt="!!Seleccione el sentido de medición del indicador!!" sqref="K18:K58">
      <formula1>$AF$6:$AF$7</formula1>
    </dataValidation>
    <dataValidation type="custom" allowBlank="1" showInputMessage="1" showErrorMessage="1" error="!! No modifique esta información !!" sqref="A6:Y6 A7 I7 N7 U7:V7 A8:Y8 A9:P9 Q9:S11 J10:J11 A10:A11 A12:Y12 A13 D13 I13 N13:O13 A14:Y17 A59:Y63 A66:Y66 E64:E65 J64:K65 P64:Q65 V64:Y65">
      <formula1>0</formula1>
    </dataValidation>
    <dataValidation type="custom" allowBlank="1" showInputMessage="1" showErrorMessage="1" error="!!No modifique esta información!!" sqref="A64:B65">
      <formula1>0</formula1>
    </dataValidation>
    <dataValidation type="list" allowBlank="1" showInputMessage="1" showErrorMessage="1" sqref="P13">
      <formula1>$BN$1028:$BN$1268</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$BJ$1028:$BJ$1048</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18:F58 G36 G18 G25 G28 G50 G54 G56 G58">
      <formula1>$AE$6:$AE$10</formula1>
    </dataValidation>
    <dataValidation type="list" allowBlank="1" showInputMessage="1" showErrorMessage="1" error="!!Debe elegir la dimennsión que mide el indicador!!" prompt="!!Seleccione la dimensión que mide el indicador!!" sqref="I18:I58 J18">
      <formula1>$AD$6:$AD$9</formula1>
    </dataValidation>
    <dataValidation type="list" allowBlank="1" showInputMessage="1" showErrorMessage="1" sqref="G64:G65 S64:S65">
      <formula1>$AH$6:$AH$28</formula1>
    </dataValidation>
    <dataValidation type="list" allowBlank="1" showInputMessage="1" showErrorMessage="1" sqref="E11:I11">
      <formula1>$BH$1028:$BH$1098</formula1>
    </dataValidation>
    <dataValidation type="list" allowBlank="1" showInputMessage="1" showErrorMessage="1" sqref="T9">
      <formula1>$BO$1027:$BO$1033</formula1>
    </dataValidation>
    <dataValidation type="list" allowBlank="1" showInputMessage="1" showErrorMessage="1" error="No puede cambiar el Nombre del  Programa, sólo ebe seleccionarlo.  " sqref="B7:H7">
      <formula1>$BB$1028:$BB$1096</formula1>
    </dataValidation>
    <dataValidation type="list" allowBlank="1" showInputMessage="1" showErrorMessage="1" sqref="B11:D11">
      <formula1>$BH$1028:$BH$1097</formula1>
    </dataValidation>
    <dataValidation type="list" allowBlank="1" showInputMessage="1" showErrorMessage="1" sqref="B10:I10">
      <formula1>$BG$1028:$BG$1032</formula1>
    </dataValidation>
    <dataValidation type="list" allowBlank="1" showInputMessage="1" showErrorMessage="1" sqref="J13">
      <formula1>$BM$1029:$BM$1141</formula1>
    </dataValidation>
    <dataValidation type="list" allowBlank="1" showInputMessage="1" showErrorMessage="1" sqref="E13">
      <formula1>$BL$1029:$BL$1056</formula1>
    </dataValidation>
    <dataValidation type="list" allowBlank="1" showInputMessage="1" showErrorMessage="1" sqref="B18">
      <formula1>FINES</formula1>
    </dataValidation>
    <dataValidation type="list" allowBlank="1" showInputMessage="1" showErrorMessage="1" sqref="B13:C13">
      <formula1>$BK$1028:$BK$1031</formula1>
    </dataValidation>
    <dataValidation type="list" allowBlank="1" showInputMessage="1" showErrorMessage="1" sqref="K10:M10">
      <formula1>$BI$1028:$BI$1071</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$BC$1097:$BC$1124</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77"/>
  <sheetViews>
    <sheetView showGridLines="0" view="pageBreakPreview" topLeftCell="A2" zoomScale="85" zoomScaleNormal="55" zoomScaleSheetLayoutView="85" workbookViewId="0">
      <selection activeCell="A44" sqref="A44"/>
    </sheetView>
  </sheetViews>
  <sheetFormatPr baseColWidth="10" defaultColWidth="11.42578125" defaultRowHeight="15"/>
  <cols>
    <col min="1" max="1" width="18.28515625" style="7" customWidth="1"/>
    <col min="2" max="2" width="28" style="7" customWidth="1"/>
    <col min="3" max="3" width="28.85546875" style="7" customWidth="1"/>
    <col min="4" max="4" width="37.85546875" style="7" customWidth="1"/>
    <col min="5" max="5" width="35.7109375" style="7" customWidth="1"/>
    <col min="6" max="6" width="9.28515625" style="7" customWidth="1"/>
    <col min="7" max="7" width="8.140625" style="7" customWidth="1"/>
    <col min="8" max="8" width="11.85546875" style="7" customWidth="1"/>
    <col min="9" max="9" width="11.140625" style="7" customWidth="1"/>
    <col min="10" max="10" width="10.28515625" style="7" customWidth="1"/>
    <col min="11" max="11" width="13.28515625" style="7" customWidth="1"/>
    <col min="12" max="12" width="10.140625" style="7" customWidth="1"/>
    <col min="13" max="13" width="4.7109375" style="7" hidden="1" customWidth="1"/>
    <col min="14" max="14" width="11.42578125" style="7" customWidth="1"/>
    <col min="15" max="15" width="6.140625" style="7" hidden="1" customWidth="1"/>
    <col min="16" max="16" width="11" style="7" customWidth="1"/>
    <col min="17" max="17" width="6.28515625" style="7" hidden="1" customWidth="1"/>
    <col min="18" max="18" width="9.42578125" style="7" customWidth="1"/>
    <col min="19" max="19" width="9.5703125" style="7" customWidth="1"/>
    <col min="20" max="20" width="9.140625" style="7" customWidth="1"/>
    <col min="21" max="21" width="9.28515625" style="7" customWidth="1"/>
    <col min="22" max="22" width="10.7109375" style="7" bestFit="1" customWidth="1"/>
    <col min="23" max="23" width="9.7109375" style="7" customWidth="1"/>
    <col min="24" max="24" width="9.140625" style="7" customWidth="1"/>
    <col min="25" max="25" width="14" style="7" customWidth="1"/>
    <col min="26" max="26" width="11.5703125" style="7" hidden="1" customWidth="1"/>
    <col min="27" max="27" width="6.140625" style="7" hidden="1" customWidth="1"/>
    <col min="28" max="28" width="7.7109375" style="7" hidden="1" customWidth="1"/>
    <col min="29" max="30" width="11.42578125" style="7" hidden="1" customWidth="1"/>
    <col min="31" max="31" width="22.28515625" style="7" hidden="1" customWidth="1"/>
    <col min="32" max="32" width="18.5703125" style="7" hidden="1" customWidth="1"/>
    <col min="33" max="33" width="19.42578125" style="7" hidden="1" customWidth="1"/>
    <col min="34" max="34" width="11.42578125" style="7" hidden="1" customWidth="1"/>
    <col min="35" max="35" width="19.140625" style="7" hidden="1" customWidth="1"/>
    <col min="36" max="52" width="11.42578125" style="7" hidden="1" customWidth="1"/>
    <col min="53" max="53" width="7.85546875" style="7" hidden="1" customWidth="1"/>
    <col min="54" max="54" width="80" style="7" hidden="1" customWidth="1"/>
    <col min="55" max="55" width="11.5703125" style="7" hidden="1" customWidth="1"/>
    <col min="56" max="56" width="38.140625" style="7" hidden="1" customWidth="1"/>
    <col min="57" max="57" width="75.28515625" style="7" hidden="1" customWidth="1"/>
    <col min="58" max="58" width="73" style="7" hidden="1" customWidth="1"/>
    <col min="59" max="59" width="59.42578125" style="7" hidden="1" customWidth="1"/>
    <col min="60" max="60" width="45.7109375" style="7" hidden="1" customWidth="1"/>
    <col min="61" max="61" width="90" style="7" hidden="1" customWidth="1"/>
    <col min="62" max="62" width="43.42578125" style="7" hidden="1" customWidth="1"/>
    <col min="63" max="63" width="29.85546875" style="7" hidden="1" customWidth="1"/>
    <col min="64" max="64" width="38.85546875" style="7" hidden="1" customWidth="1"/>
    <col min="65" max="65" width="55.5703125" style="7" hidden="1" customWidth="1"/>
    <col min="66" max="66" width="96.85546875" style="7" hidden="1" customWidth="1"/>
    <col min="67" max="67" width="34" style="7" hidden="1" customWidth="1"/>
    <col min="68" max="68" width="85.28515625" style="7" hidden="1" customWidth="1"/>
    <col min="69" max="69" width="39" style="7" customWidth="1"/>
    <col min="70" max="16384" width="11.42578125" style="7"/>
  </cols>
  <sheetData>
    <row r="1" spans="1:54" s="8" customFormat="1" ht="16.5" hidden="1" customHeight="1">
      <c r="B1" s="696"/>
      <c r="C1" s="696"/>
      <c r="D1" s="696"/>
      <c r="E1" s="696"/>
      <c r="F1" s="696"/>
      <c r="G1" s="696"/>
      <c r="H1" s="696"/>
      <c r="I1" s="696"/>
      <c r="J1" s="696"/>
      <c r="K1" s="696"/>
      <c r="L1" s="696"/>
      <c r="M1" s="696"/>
      <c r="N1" s="696"/>
      <c r="O1" s="696"/>
      <c r="P1" s="696"/>
      <c r="Q1" s="696"/>
      <c r="R1" s="696"/>
      <c r="S1" s="696"/>
      <c r="T1" s="696"/>
    </row>
    <row r="2" spans="1:54" s="8" customFormat="1" ht="14.25" customHeight="1">
      <c r="A2" s="697" t="s">
        <v>547</v>
      </c>
      <c r="B2" s="697"/>
      <c r="C2" s="697"/>
      <c r="D2" s="697"/>
      <c r="E2" s="697"/>
      <c r="F2" s="697"/>
      <c r="G2" s="697"/>
      <c r="H2" s="697"/>
      <c r="I2" s="697"/>
      <c r="J2" s="697"/>
      <c r="K2" s="697"/>
      <c r="L2" s="697"/>
      <c r="M2" s="697"/>
      <c r="N2" s="697"/>
      <c r="O2" s="697"/>
      <c r="P2" s="697"/>
      <c r="Q2" s="697"/>
      <c r="R2" s="697"/>
      <c r="S2" s="697"/>
      <c r="T2" s="697"/>
      <c r="U2" s="697"/>
      <c r="V2" s="319"/>
      <c r="W2" s="698" t="s">
        <v>548</v>
      </c>
      <c r="X2" s="698"/>
      <c r="Y2" s="698"/>
      <c r="AA2" s="21" t="s">
        <v>549</v>
      </c>
    </row>
    <row r="3" spans="1:54" s="8" customFormat="1" ht="18" customHeight="1">
      <c r="A3" s="699"/>
      <c r="B3" s="699"/>
      <c r="C3" s="699"/>
      <c r="D3" s="699"/>
      <c r="E3" s="699"/>
      <c r="F3" s="699"/>
      <c r="G3" s="699"/>
      <c r="H3" s="699"/>
      <c r="I3" s="699"/>
      <c r="J3" s="699"/>
      <c r="K3" s="699"/>
      <c r="L3" s="699"/>
      <c r="M3" s="699"/>
      <c r="N3" s="699"/>
      <c r="O3" s="699"/>
      <c r="P3" s="699"/>
      <c r="Q3" s="699"/>
      <c r="R3" s="699"/>
      <c r="S3" s="699"/>
      <c r="T3" s="699"/>
      <c r="U3" s="699"/>
      <c r="V3" s="319"/>
      <c r="W3" s="700" t="s">
        <v>550</v>
      </c>
      <c r="X3" s="700"/>
      <c r="Y3" s="22" t="s">
        <v>551</v>
      </c>
      <c r="AA3" s="21" t="s">
        <v>552</v>
      </c>
    </row>
    <row r="4" spans="1:54" s="8" customFormat="1" ht="14.25" customHeight="1">
      <c r="A4" s="701"/>
      <c r="B4" s="701"/>
      <c r="C4" s="701"/>
      <c r="D4" s="701"/>
      <c r="E4" s="701"/>
      <c r="F4" s="701"/>
      <c r="G4" s="701"/>
      <c r="H4" s="701"/>
      <c r="I4" s="701"/>
      <c r="J4" s="701"/>
      <c r="K4" s="701"/>
      <c r="L4" s="701"/>
      <c r="M4" s="701"/>
      <c r="N4" s="701"/>
      <c r="O4" s="701"/>
      <c r="P4" s="701"/>
      <c r="Q4" s="701"/>
      <c r="R4" s="701"/>
      <c r="S4" s="701"/>
      <c r="T4" s="701"/>
      <c r="U4" s="701"/>
      <c r="V4" s="319"/>
      <c r="W4" s="23"/>
      <c r="X4" s="23"/>
      <c r="Y4" s="23"/>
      <c r="AA4" s="21" t="s">
        <v>553</v>
      </c>
    </row>
    <row r="5" spans="1:54" s="8" customFormat="1" ht="18.75" customHeight="1" thickBot="1">
      <c r="C5" s="319"/>
      <c r="D5" s="319"/>
      <c r="E5" s="319"/>
      <c r="F5" s="319"/>
      <c r="G5" s="319"/>
      <c r="H5" s="319"/>
      <c r="I5" s="319"/>
      <c r="J5" s="319"/>
      <c r="K5" s="319"/>
      <c r="L5" s="319"/>
      <c r="M5" s="319"/>
      <c r="N5" s="319"/>
      <c r="O5" s="319"/>
      <c r="P5" s="319"/>
      <c r="Q5" s="319"/>
      <c r="R5" s="319"/>
      <c r="S5" s="319"/>
      <c r="T5" s="319"/>
      <c r="U5" s="319"/>
      <c r="V5" s="319"/>
      <c r="W5" s="700" t="s">
        <v>1053</v>
      </c>
      <c r="X5" s="700"/>
      <c r="Y5" s="426">
        <v>43126</v>
      </c>
      <c r="AA5" s="262" t="s">
        <v>551</v>
      </c>
      <c r="AD5" s="8" t="s">
        <v>41</v>
      </c>
      <c r="AI5" s="263" t="s">
        <v>554</v>
      </c>
    </row>
    <row r="6" spans="1:54" s="25" customFormat="1" ht="19.5" thickBot="1">
      <c r="A6" s="657" t="s">
        <v>555</v>
      </c>
      <c r="B6" s="658"/>
      <c r="C6" s="658"/>
      <c r="D6" s="658"/>
      <c r="E6" s="658"/>
      <c r="F6" s="658"/>
      <c r="G6" s="658"/>
      <c r="H6" s="658"/>
      <c r="I6" s="658"/>
      <c r="J6" s="658"/>
      <c r="K6" s="658"/>
      <c r="L6" s="658"/>
      <c r="M6" s="658"/>
      <c r="N6" s="658"/>
      <c r="O6" s="658"/>
      <c r="P6" s="658"/>
      <c r="Q6" s="658"/>
      <c r="R6" s="658"/>
      <c r="S6" s="658"/>
      <c r="T6" s="658"/>
      <c r="U6" s="658"/>
      <c r="V6" s="658"/>
      <c r="W6" s="658"/>
      <c r="X6" s="658"/>
      <c r="Y6" s="659"/>
      <c r="Z6" s="24" t="s">
        <v>556</v>
      </c>
      <c r="AA6" s="7" t="s">
        <v>27</v>
      </c>
      <c r="AC6" s="7" t="s">
        <v>52</v>
      </c>
      <c r="AD6" s="26" t="s">
        <v>23</v>
      </c>
      <c r="AE6" s="26" t="s">
        <v>26</v>
      </c>
      <c r="AF6" s="5" t="s">
        <v>22</v>
      </c>
      <c r="AG6" s="7">
        <v>2013</v>
      </c>
      <c r="AH6" s="264" t="s">
        <v>557</v>
      </c>
      <c r="AI6" s="7" t="s">
        <v>558</v>
      </c>
      <c r="BA6" s="8"/>
      <c r="BB6" s="8"/>
    </row>
    <row r="7" spans="1:54" ht="44.25" customHeight="1" thickBot="1">
      <c r="A7" s="27" t="s">
        <v>6</v>
      </c>
      <c r="B7" s="687" t="s">
        <v>69</v>
      </c>
      <c r="C7" s="688"/>
      <c r="D7" s="688"/>
      <c r="E7" s="688"/>
      <c r="F7" s="688"/>
      <c r="G7" s="688"/>
      <c r="H7" s="689"/>
      <c r="I7" s="28" t="s">
        <v>559</v>
      </c>
      <c r="J7" s="29" t="s">
        <v>560</v>
      </c>
      <c r="K7" s="669" t="s">
        <v>561</v>
      </c>
      <c r="L7" s="670"/>
      <c r="M7" s="690"/>
      <c r="N7" s="27" t="s">
        <v>562</v>
      </c>
      <c r="O7" s="669" t="s">
        <v>563</v>
      </c>
      <c r="P7" s="670"/>
      <c r="Q7" s="670"/>
      <c r="R7" s="670"/>
      <c r="S7" s="670"/>
      <c r="T7" s="690"/>
      <c r="U7" s="691" t="s">
        <v>564</v>
      </c>
      <c r="V7" s="692"/>
      <c r="W7" s="693" t="s">
        <v>1143</v>
      </c>
      <c r="X7" s="694"/>
      <c r="Y7" s="695"/>
      <c r="Z7" s="24" t="s">
        <v>65</v>
      </c>
      <c r="AA7" s="7" t="s">
        <v>28</v>
      </c>
      <c r="AC7" s="7" t="s">
        <v>21</v>
      </c>
      <c r="AD7" s="26" t="s">
        <v>53</v>
      </c>
      <c r="AE7" s="26" t="s">
        <v>520</v>
      </c>
      <c r="AF7" s="5" t="s">
        <v>64</v>
      </c>
      <c r="AG7" s="7">
        <v>2014</v>
      </c>
      <c r="AH7" s="264" t="s">
        <v>565</v>
      </c>
      <c r="AI7" s="7" t="s">
        <v>566</v>
      </c>
      <c r="BA7" s="8"/>
      <c r="BB7" s="8"/>
    </row>
    <row r="8" spans="1:54" s="25" customFormat="1" ht="19.5" thickBot="1">
      <c r="A8" s="657" t="s">
        <v>567</v>
      </c>
      <c r="B8" s="658"/>
      <c r="C8" s="658"/>
      <c r="D8" s="658"/>
      <c r="E8" s="658"/>
      <c r="F8" s="658"/>
      <c r="G8" s="658"/>
      <c r="H8" s="658"/>
      <c r="I8" s="658"/>
      <c r="J8" s="658"/>
      <c r="K8" s="658"/>
      <c r="L8" s="658"/>
      <c r="M8" s="658"/>
      <c r="N8" s="658"/>
      <c r="O8" s="658"/>
      <c r="P8" s="658"/>
      <c r="Q8" s="658"/>
      <c r="R8" s="658"/>
      <c r="S8" s="658"/>
      <c r="T8" s="658"/>
      <c r="U8" s="658"/>
      <c r="V8" s="658"/>
      <c r="W8" s="658"/>
      <c r="X8" s="658"/>
      <c r="Y8" s="659"/>
      <c r="Z8" s="30" t="s">
        <v>568</v>
      </c>
      <c r="AA8" s="7" t="s">
        <v>29</v>
      </c>
      <c r="AD8" s="26" t="s">
        <v>74</v>
      </c>
      <c r="AE8" s="26" t="s">
        <v>569</v>
      </c>
      <c r="AG8" s="7">
        <v>2015</v>
      </c>
      <c r="AH8" s="264" t="s">
        <v>570</v>
      </c>
      <c r="AI8" s="7" t="s">
        <v>571</v>
      </c>
      <c r="BA8" s="8"/>
      <c r="BB8" s="8"/>
    </row>
    <row r="9" spans="1:54" ht="16.5" customHeight="1" thickBot="1">
      <c r="A9" s="660" t="s">
        <v>572</v>
      </c>
      <c r="B9" s="661"/>
      <c r="C9" s="661"/>
      <c r="D9" s="661"/>
      <c r="E9" s="661"/>
      <c r="F9" s="661"/>
      <c r="G9" s="661"/>
      <c r="H9" s="661"/>
      <c r="I9" s="662"/>
      <c r="J9" s="663" t="s">
        <v>573</v>
      </c>
      <c r="K9" s="664"/>
      <c r="L9" s="664"/>
      <c r="M9" s="664"/>
      <c r="N9" s="664"/>
      <c r="O9" s="664"/>
      <c r="P9" s="665"/>
      <c r="Q9" s="666" t="s">
        <v>574</v>
      </c>
      <c r="R9" s="666"/>
      <c r="S9" s="666"/>
      <c r="T9" s="669" t="s">
        <v>5</v>
      </c>
      <c r="U9" s="670"/>
      <c r="V9" s="670"/>
      <c r="W9" s="670"/>
      <c r="X9" s="670"/>
      <c r="Y9" s="671"/>
      <c r="Z9" s="24" t="s">
        <v>83</v>
      </c>
      <c r="AA9" s="7" t="s">
        <v>30</v>
      </c>
      <c r="AD9" s="26" t="s">
        <v>82</v>
      </c>
      <c r="AE9" s="26" t="s">
        <v>98</v>
      </c>
      <c r="AG9" s="7">
        <v>2016</v>
      </c>
      <c r="AH9" s="264" t="s">
        <v>575</v>
      </c>
      <c r="BA9" s="8"/>
      <c r="BB9" s="8"/>
    </row>
    <row r="10" spans="1:54" ht="27.75" customHeight="1" thickBot="1">
      <c r="A10" s="31" t="s">
        <v>576</v>
      </c>
      <c r="B10" s="678" t="s">
        <v>37</v>
      </c>
      <c r="C10" s="679"/>
      <c r="D10" s="679"/>
      <c r="E10" s="679"/>
      <c r="F10" s="679"/>
      <c r="G10" s="679"/>
      <c r="H10" s="679"/>
      <c r="I10" s="680"/>
      <c r="J10" s="32" t="s">
        <v>18</v>
      </c>
      <c r="K10" s="681" t="s">
        <v>5</v>
      </c>
      <c r="L10" s="682"/>
      <c r="M10" s="682"/>
      <c r="N10" s="682"/>
      <c r="O10" s="682"/>
      <c r="P10" s="683"/>
      <c r="Q10" s="667"/>
      <c r="R10" s="667"/>
      <c r="S10" s="667"/>
      <c r="T10" s="672"/>
      <c r="U10" s="673"/>
      <c r="V10" s="673"/>
      <c r="W10" s="673"/>
      <c r="X10" s="673"/>
      <c r="Y10" s="674"/>
      <c r="Z10" s="24" t="s">
        <v>65</v>
      </c>
      <c r="AE10" s="26" t="s">
        <v>54</v>
      </c>
      <c r="AG10" s="7">
        <v>2017</v>
      </c>
      <c r="AH10" s="264" t="s">
        <v>577</v>
      </c>
      <c r="BA10" s="8"/>
      <c r="BB10" s="8"/>
    </row>
    <row r="11" spans="1:54" ht="40.5" customHeight="1" thickBot="1">
      <c r="A11" s="33" t="s">
        <v>16</v>
      </c>
      <c r="B11" s="684" t="s">
        <v>38</v>
      </c>
      <c r="C11" s="685"/>
      <c r="D11" s="685"/>
      <c r="E11" s="684"/>
      <c r="F11" s="685"/>
      <c r="G11" s="685"/>
      <c r="H11" s="685"/>
      <c r="I11" s="686"/>
      <c r="J11" s="36" t="s">
        <v>16</v>
      </c>
      <c r="K11" s="647" t="s">
        <v>1144</v>
      </c>
      <c r="L11" s="648"/>
      <c r="M11" s="648"/>
      <c r="N11" s="648"/>
      <c r="O11" s="648"/>
      <c r="P11" s="649"/>
      <c r="Q11" s="668"/>
      <c r="R11" s="668"/>
      <c r="S11" s="668"/>
      <c r="T11" s="675"/>
      <c r="U11" s="676"/>
      <c r="V11" s="676"/>
      <c r="W11" s="676"/>
      <c r="X11" s="676"/>
      <c r="Y11" s="677"/>
      <c r="Z11" s="24" t="s">
        <v>90</v>
      </c>
      <c r="AG11" s="7">
        <v>2018</v>
      </c>
      <c r="AH11" s="264" t="s">
        <v>578</v>
      </c>
      <c r="BA11" s="8"/>
      <c r="BB11" s="8"/>
    </row>
    <row r="12" spans="1:54" ht="15.75" customHeight="1" thickTop="1" thickBot="1">
      <c r="A12" s="733" t="s">
        <v>579</v>
      </c>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5"/>
      <c r="Z12" s="24" t="s">
        <v>580</v>
      </c>
      <c r="AG12" s="7">
        <v>2019</v>
      </c>
      <c r="AH12" s="264" t="s">
        <v>581</v>
      </c>
      <c r="BA12" s="8"/>
      <c r="BB12" s="8"/>
    </row>
    <row r="13" spans="1:54" ht="34.5" customHeight="1" thickTop="1" thickBot="1">
      <c r="A13" s="358" t="s">
        <v>9</v>
      </c>
      <c r="B13" s="816" t="s">
        <v>10</v>
      </c>
      <c r="C13" s="817"/>
      <c r="D13" s="318" t="s">
        <v>11</v>
      </c>
      <c r="E13" s="818" t="s">
        <v>12</v>
      </c>
      <c r="F13" s="819"/>
      <c r="G13" s="819"/>
      <c r="H13" s="820"/>
      <c r="I13" s="359" t="s">
        <v>13</v>
      </c>
      <c r="J13" s="821" t="s">
        <v>117</v>
      </c>
      <c r="K13" s="822"/>
      <c r="L13" s="822"/>
      <c r="M13" s="823"/>
      <c r="N13" s="744" t="s">
        <v>582</v>
      </c>
      <c r="O13" s="745"/>
      <c r="P13" s="884" t="s">
        <v>765</v>
      </c>
      <c r="Q13" s="885"/>
      <c r="R13" s="885"/>
      <c r="S13" s="885"/>
      <c r="T13" s="885"/>
      <c r="U13" s="885"/>
      <c r="V13" s="885"/>
      <c r="W13" s="885"/>
      <c r="X13" s="885"/>
      <c r="Y13" s="885"/>
      <c r="Z13" s="24" t="s">
        <v>583</v>
      </c>
      <c r="AG13" s="7">
        <v>2020</v>
      </c>
      <c r="AH13" s="264" t="s">
        <v>584</v>
      </c>
      <c r="BA13" s="8"/>
      <c r="BB13" s="8"/>
    </row>
    <row r="14" spans="1:54" ht="15.75" thickBot="1">
      <c r="A14" s="624" t="s">
        <v>585</v>
      </c>
      <c r="B14" s="625"/>
      <c r="C14" s="625"/>
      <c r="D14" s="625"/>
      <c r="E14" s="625"/>
      <c r="F14" s="625"/>
      <c r="G14" s="625"/>
      <c r="H14" s="625"/>
      <c r="I14" s="625"/>
      <c r="J14" s="625"/>
      <c r="K14" s="625"/>
      <c r="L14" s="625"/>
      <c r="M14" s="625"/>
      <c r="N14" s="625"/>
      <c r="O14" s="625"/>
      <c r="P14" s="625"/>
      <c r="Q14" s="625"/>
      <c r="R14" s="625"/>
      <c r="S14" s="625"/>
      <c r="T14" s="625"/>
      <c r="U14" s="625"/>
      <c r="V14" s="625"/>
      <c r="W14" s="625"/>
      <c r="X14" s="766"/>
      <c r="Y14" s="767"/>
      <c r="AG14" s="7">
        <v>2021</v>
      </c>
      <c r="BA14" s="8"/>
      <c r="BB14" s="8"/>
    </row>
    <row r="15" spans="1:54" ht="26.25" customHeight="1" thickBot="1">
      <c r="A15" s="629" t="s">
        <v>411</v>
      </c>
      <c r="B15" s="617" t="s">
        <v>586</v>
      </c>
      <c r="C15" s="631" t="s">
        <v>587</v>
      </c>
      <c r="D15" s="631"/>
      <c r="E15" s="631"/>
      <c r="F15" s="631"/>
      <c r="G15" s="631"/>
      <c r="H15" s="631"/>
      <c r="I15" s="631"/>
      <c r="J15" s="631"/>
      <c r="K15" s="631"/>
      <c r="L15" s="631"/>
      <c r="M15" s="631"/>
      <c r="N15" s="631"/>
      <c r="O15" s="631"/>
      <c r="P15" s="631"/>
      <c r="Q15" s="631"/>
      <c r="R15" s="631"/>
      <c r="S15" s="631"/>
      <c r="T15" s="631"/>
      <c r="U15" s="631"/>
      <c r="V15" s="631"/>
      <c r="W15" s="617" t="s">
        <v>588</v>
      </c>
      <c r="X15" s="617"/>
      <c r="Y15" s="632" t="s">
        <v>589</v>
      </c>
      <c r="AG15" s="7">
        <v>2022</v>
      </c>
      <c r="BA15" s="8"/>
      <c r="BB15" s="8"/>
    </row>
    <row r="16" spans="1:54" ht="31.5" customHeight="1" thickBot="1">
      <c r="A16" s="630"/>
      <c r="B16" s="614"/>
      <c r="C16" s="616" t="s">
        <v>590</v>
      </c>
      <c r="D16" s="616" t="s">
        <v>591</v>
      </c>
      <c r="E16" s="616" t="s">
        <v>592</v>
      </c>
      <c r="F16" s="618" t="s">
        <v>24</v>
      </c>
      <c r="G16" s="619"/>
      <c r="H16" s="616" t="s">
        <v>39</v>
      </c>
      <c r="I16" s="618" t="s">
        <v>593</v>
      </c>
      <c r="J16" s="619"/>
      <c r="K16" s="616" t="s">
        <v>40</v>
      </c>
      <c r="L16" s="618" t="s">
        <v>42</v>
      </c>
      <c r="M16" s="622"/>
      <c r="N16" s="619"/>
      <c r="O16" s="614" t="s">
        <v>25</v>
      </c>
      <c r="P16" s="614"/>
      <c r="Q16" s="614"/>
      <c r="R16" s="614"/>
      <c r="S16" s="614"/>
      <c r="T16" s="614"/>
      <c r="U16" s="614" t="s">
        <v>594</v>
      </c>
      <c r="V16" s="614"/>
      <c r="W16" s="614" t="s">
        <v>595</v>
      </c>
      <c r="X16" s="614"/>
      <c r="Y16" s="633"/>
      <c r="AG16" s="7">
        <v>2023</v>
      </c>
      <c r="BA16" s="8"/>
      <c r="BB16" s="8"/>
    </row>
    <row r="17" spans="1:54" ht="22.5" customHeight="1" thickBot="1">
      <c r="A17" s="630"/>
      <c r="B17" s="614"/>
      <c r="C17" s="634"/>
      <c r="D17" s="634"/>
      <c r="E17" s="634"/>
      <c r="F17" s="620"/>
      <c r="G17" s="621"/>
      <c r="H17" s="617"/>
      <c r="I17" s="620"/>
      <c r="J17" s="621"/>
      <c r="K17" s="617"/>
      <c r="L17" s="620"/>
      <c r="M17" s="623"/>
      <c r="N17" s="621"/>
      <c r="O17" s="50">
        <v>2013</v>
      </c>
      <c r="P17" s="50">
        <v>2014</v>
      </c>
      <c r="Q17" s="50">
        <v>2015</v>
      </c>
      <c r="R17" s="50">
        <v>2015</v>
      </c>
      <c r="S17" s="50">
        <v>2016</v>
      </c>
      <c r="T17" s="50"/>
      <c r="U17" s="51" t="s">
        <v>596</v>
      </c>
      <c r="V17" s="51" t="s">
        <v>597</v>
      </c>
      <c r="W17" s="50" t="s">
        <v>598</v>
      </c>
      <c r="X17" s="50" t="s">
        <v>599</v>
      </c>
      <c r="Y17" s="631"/>
      <c r="AG17" s="7">
        <v>2024</v>
      </c>
      <c r="BA17" s="8"/>
      <c r="BB17" s="8"/>
    </row>
    <row r="18" spans="1:54" ht="39" thickBot="1">
      <c r="A18" s="52" t="s">
        <v>412</v>
      </c>
      <c r="B18" s="415" t="s">
        <v>56</v>
      </c>
      <c r="C18" s="54"/>
      <c r="D18" s="54"/>
      <c r="E18" s="54"/>
      <c r="F18" s="606"/>
      <c r="G18" s="607"/>
      <c r="H18" s="55"/>
      <c r="I18" s="606"/>
      <c r="J18" s="607"/>
      <c r="K18" s="55"/>
      <c r="L18" s="606"/>
      <c r="M18" s="615"/>
      <c r="N18" s="607"/>
      <c r="O18" s="57"/>
      <c r="P18" s="57"/>
      <c r="Q18" s="57"/>
      <c r="R18" s="57"/>
      <c r="S18" s="57"/>
      <c r="T18" s="57"/>
      <c r="U18" s="58"/>
      <c r="V18" s="58"/>
      <c r="W18" s="59"/>
      <c r="X18" s="58"/>
      <c r="Y18" s="60"/>
      <c r="BA18" s="8"/>
      <c r="BB18" s="8"/>
    </row>
    <row r="19" spans="1:54" s="435" customFormat="1" ht="60.75" thickBot="1">
      <c r="A19" s="427" t="s">
        <v>414</v>
      </c>
      <c r="B19" s="57" t="s">
        <v>1145</v>
      </c>
      <c r="C19" s="57"/>
      <c r="D19" s="57"/>
      <c r="E19" s="57"/>
      <c r="F19" s="609"/>
      <c r="G19" s="610"/>
      <c r="H19" s="62"/>
      <c r="I19" s="606"/>
      <c r="J19" s="607"/>
      <c r="K19" s="62"/>
      <c r="L19" s="602"/>
      <c r="M19" s="608"/>
      <c r="N19" s="603"/>
      <c r="O19" s="57"/>
      <c r="P19" s="57"/>
      <c r="Q19" s="57"/>
      <c r="R19" s="57"/>
      <c r="S19" s="57"/>
      <c r="T19" s="57"/>
      <c r="U19" s="58"/>
      <c r="V19" s="58"/>
      <c r="W19" s="59"/>
      <c r="X19" s="58"/>
      <c r="Y19" s="60"/>
    </row>
    <row r="20" spans="1:54" s="435" customFormat="1" ht="15.75" thickBot="1">
      <c r="A20" s="320" t="s">
        <v>416</v>
      </c>
      <c r="B20" s="428"/>
      <c r="C20" s="57"/>
      <c r="D20" s="428"/>
      <c r="E20" s="429"/>
      <c r="F20" s="609"/>
      <c r="G20" s="610"/>
      <c r="H20" s="62"/>
      <c r="I20" s="606"/>
      <c r="J20" s="607"/>
      <c r="K20" s="62"/>
      <c r="L20" s="602"/>
      <c r="M20" s="608"/>
      <c r="N20" s="603"/>
      <c r="O20" s="57"/>
      <c r="P20" s="57"/>
      <c r="Q20" s="57"/>
      <c r="R20" s="57"/>
      <c r="S20" s="57"/>
      <c r="T20" s="64"/>
      <c r="U20" s="65"/>
      <c r="V20" s="58"/>
      <c r="W20" s="59"/>
      <c r="X20" s="58"/>
      <c r="Y20" s="60"/>
    </row>
    <row r="21" spans="1:54" s="435" customFormat="1" ht="51.75" customHeight="1" thickBot="1">
      <c r="A21" s="76" t="s">
        <v>417</v>
      </c>
      <c r="B21" s="57" t="s">
        <v>1146</v>
      </c>
      <c r="C21" s="57" t="s">
        <v>1147</v>
      </c>
      <c r="D21" s="57" t="s">
        <v>1908</v>
      </c>
      <c r="E21" s="57" t="s">
        <v>1909</v>
      </c>
      <c r="F21" s="609" t="s">
        <v>54</v>
      </c>
      <c r="G21" s="610"/>
      <c r="H21" s="534" t="s">
        <v>21</v>
      </c>
      <c r="I21" s="606" t="s">
        <v>23</v>
      </c>
      <c r="J21" s="607"/>
      <c r="K21" s="534" t="s">
        <v>22</v>
      </c>
      <c r="L21" s="602" t="s">
        <v>568</v>
      </c>
      <c r="M21" s="608"/>
      <c r="N21" s="603"/>
      <c r="O21" s="57"/>
      <c r="P21" s="57" t="s">
        <v>1052</v>
      </c>
      <c r="Q21" s="57" t="s">
        <v>1052</v>
      </c>
      <c r="R21" s="57" t="s">
        <v>1052</v>
      </c>
      <c r="S21" s="57" t="s">
        <v>1052</v>
      </c>
      <c r="T21" s="64"/>
      <c r="U21" s="68">
        <v>1</v>
      </c>
      <c r="V21" s="58">
        <v>1</v>
      </c>
      <c r="W21" s="59">
        <v>8</v>
      </c>
      <c r="X21" s="58">
        <v>1</v>
      </c>
      <c r="Y21" s="60" t="s">
        <v>558</v>
      </c>
    </row>
    <row r="22" spans="1:54" s="435" customFormat="1" ht="84" customHeight="1" thickBot="1">
      <c r="A22" s="76" t="s">
        <v>417</v>
      </c>
      <c r="B22" s="57" t="s">
        <v>1922</v>
      </c>
      <c r="C22" s="57" t="s">
        <v>1919</v>
      </c>
      <c r="D22" s="57" t="s">
        <v>1920</v>
      </c>
      <c r="E22" s="360" t="s">
        <v>1921</v>
      </c>
      <c r="F22" s="609" t="s">
        <v>26</v>
      </c>
      <c r="G22" s="610"/>
      <c r="H22" s="62" t="s">
        <v>52</v>
      </c>
      <c r="I22" s="606" t="s">
        <v>23</v>
      </c>
      <c r="J22" s="607"/>
      <c r="K22" s="62" t="s">
        <v>22</v>
      </c>
      <c r="L22" s="602" t="s">
        <v>568</v>
      </c>
      <c r="M22" s="608"/>
      <c r="N22" s="603"/>
      <c r="O22" s="57"/>
      <c r="P22" s="57" t="s">
        <v>1052</v>
      </c>
      <c r="Q22" s="57"/>
      <c r="R22" s="57" t="s">
        <v>1052</v>
      </c>
      <c r="S22" s="57" t="s">
        <v>1052</v>
      </c>
      <c r="T22" s="64"/>
      <c r="U22" s="68">
        <v>0.8</v>
      </c>
      <c r="V22" s="58">
        <v>0.8</v>
      </c>
      <c r="W22" s="59">
        <v>45</v>
      </c>
      <c r="X22" s="58">
        <v>0.8</v>
      </c>
      <c r="Y22" s="60" t="s">
        <v>558</v>
      </c>
    </row>
    <row r="23" spans="1:54" s="435" customFormat="1" ht="84" customHeight="1" thickBot="1">
      <c r="A23" s="76" t="s">
        <v>417</v>
      </c>
      <c r="B23" s="57" t="s">
        <v>1927</v>
      </c>
      <c r="C23" s="57" t="s">
        <v>1928</v>
      </c>
      <c r="D23" s="57" t="s">
        <v>1929</v>
      </c>
      <c r="E23" s="57" t="s">
        <v>1930</v>
      </c>
      <c r="F23" s="609" t="s">
        <v>26</v>
      </c>
      <c r="G23" s="610"/>
      <c r="H23" s="62" t="s">
        <v>21</v>
      </c>
      <c r="I23" s="606" t="s">
        <v>23</v>
      </c>
      <c r="J23" s="607"/>
      <c r="K23" s="62" t="s">
        <v>22</v>
      </c>
      <c r="L23" s="602" t="s">
        <v>568</v>
      </c>
      <c r="M23" s="608"/>
      <c r="N23" s="603"/>
      <c r="O23" s="57"/>
      <c r="P23" s="57" t="s">
        <v>1052</v>
      </c>
      <c r="Q23" s="57"/>
      <c r="R23" s="57" t="s">
        <v>1052</v>
      </c>
      <c r="S23" s="57" t="s">
        <v>1052</v>
      </c>
      <c r="T23" s="64"/>
      <c r="U23" s="68">
        <v>0.8</v>
      </c>
      <c r="V23" s="58">
        <v>0.8</v>
      </c>
      <c r="W23" s="59">
        <v>1556</v>
      </c>
      <c r="X23" s="58">
        <v>0.8</v>
      </c>
      <c r="Y23" s="60" t="s">
        <v>558</v>
      </c>
    </row>
    <row r="24" spans="1:54" s="435" customFormat="1" ht="84" customHeight="1" thickBot="1">
      <c r="A24" s="76" t="s">
        <v>417</v>
      </c>
      <c r="B24" s="360" t="s">
        <v>1953</v>
      </c>
      <c r="C24" s="360" t="s">
        <v>1954</v>
      </c>
      <c r="D24" s="360" t="s">
        <v>1955</v>
      </c>
      <c r="E24" s="360" t="s">
        <v>1956</v>
      </c>
      <c r="F24" s="609" t="s">
        <v>26</v>
      </c>
      <c r="G24" s="610"/>
      <c r="H24" s="62" t="s">
        <v>21</v>
      </c>
      <c r="I24" s="606" t="s">
        <v>23</v>
      </c>
      <c r="J24" s="607"/>
      <c r="K24" s="62" t="s">
        <v>22</v>
      </c>
      <c r="L24" s="602" t="s">
        <v>568</v>
      </c>
      <c r="M24" s="608"/>
      <c r="N24" s="603"/>
      <c r="O24" s="57"/>
      <c r="P24" s="57" t="s">
        <v>1052</v>
      </c>
      <c r="Q24" s="57"/>
      <c r="R24" s="57" t="s">
        <v>1052</v>
      </c>
      <c r="S24" s="57" t="s">
        <v>1052</v>
      </c>
      <c r="T24" s="64"/>
      <c r="U24" s="68">
        <v>0.5</v>
      </c>
      <c r="V24" s="58">
        <v>0.5</v>
      </c>
      <c r="W24" s="59">
        <v>334</v>
      </c>
      <c r="X24" s="58">
        <v>0.5</v>
      </c>
      <c r="Y24" s="60" t="s">
        <v>558</v>
      </c>
    </row>
    <row r="25" spans="1:54" s="435" customFormat="1" ht="105.75" thickBot="1">
      <c r="A25" s="76" t="s">
        <v>419</v>
      </c>
      <c r="B25" s="57" t="s">
        <v>1923</v>
      </c>
      <c r="C25" s="57" t="s">
        <v>1924</v>
      </c>
      <c r="D25" s="57" t="s">
        <v>1925</v>
      </c>
      <c r="E25" s="57" t="s">
        <v>1926</v>
      </c>
      <c r="F25" s="609" t="s">
        <v>26</v>
      </c>
      <c r="G25" s="610"/>
      <c r="H25" s="62" t="s">
        <v>52</v>
      </c>
      <c r="I25" s="606" t="s">
        <v>23</v>
      </c>
      <c r="J25" s="607"/>
      <c r="K25" s="62" t="s">
        <v>22</v>
      </c>
      <c r="L25" s="602" t="s">
        <v>568</v>
      </c>
      <c r="M25" s="608"/>
      <c r="N25" s="603"/>
      <c r="O25" s="57"/>
      <c r="P25" s="57" t="s">
        <v>1052</v>
      </c>
      <c r="Q25" s="57"/>
      <c r="R25" s="57" t="s">
        <v>1052</v>
      </c>
      <c r="S25" s="57" t="s">
        <v>1052</v>
      </c>
      <c r="T25" s="64"/>
      <c r="U25" s="68">
        <v>0.6</v>
      </c>
      <c r="V25" s="58">
        <v>0.6</v>
      </c>
      <c r="W25" s="59">
        <v>45</v>
      </c>
      <c r="X25" s="58">
        <v>0.6</v>
      </c>
      <c r="Y25" s="60" t="s">
        <v>558</v>
      </c>
    </row>
    <row r="26" spans="1:54" s="435" customFormat="1" ht="69" customHeight="1" thickBot="1">
      <c r="A26" s="76" t="s">
        <v>419</v>
      </c>
      <c r="B26" s="57" t="s">
        <v>1957</v>
      </c>
      <c r="C26" s="57" t="s">
        <v>1958</v>
      </c>
      <c r="D26" s="57" t="s">
        <v>1959</v>
      </c>
      <c r="E26" s="57" t="s">
        <v>1960</v>
      </c>
      <c r="F26" s="609" t="s">
        <v>26</v>
      </c>
      <c r="G26" s="610"/>
      <c r="H26" s="62" t="s">
        <v>21</v>
      </c>
      <c r="I26" s="606" t="s">
        <v>23</v>
      </c>
      <c r="J26" s="607"/>
      <c r="K26" s="62" t="s">
        <v>22</v>
      </c>
      <c r="L26" s="602" t="s">
        <v>568</v>
      </c>
      <c r="M26" s="608"/>
      <c r="N26" s="603"/>
      <c r="O26" s="57"/>
      <c r="P26" s="57" t="s">
        <v>1052</v>
      </c>
      <c r="Q26" s="57"/>
      <c r="R26" s="57" t="s">
        <v>1052</v>
      </c>
      <c r="S26" s="57" t="s">
        <v>1052</v>
      </c>
      <c r="T26" s="64"/>
      <c r="U26" s="68">
        <v>0.5</v>
      </c>
      <c r="V26" s="58">
        <v>0.5</v>
      </c>
      <c r="W26" s="59">
        <v>469</v>
      </c>
      <c r="X26" s="58">
        <v>0.5</v>
      </c>
      <c r="Y26" s="60" t="s">
        <v>558</v>
      </c>
    </row>
    <row r="27" spans="1:54" s="435" customFormat="1" ht="105.75" thickBot="1">
      <c r="A27" s="76" t="s">
        <v>419</v>
      </c>
      <c r="B27" s="57" t="s">
        <v>1931</v>
      </c>
      <c r="C27" s="57" t="s">
        <v>1932</v>
      </c>
      <c r="D27" s="57" t="s">
        <v>1933</v>
      </c>
      <c r="E27" s="57" t="s">
        <v>1934</v>
      </c>
      <c r="F27" s="609" t="s">
        <v>26</v>
      </c>
      <c r="G27" s="610"/>
      <c r="H27" s="62" t="s">
        <v>52</v>
      </c>
      <c r="I27" s="606" t="s">
        <v>23</v>
      </c>
      <c r="J27" s="607"/>
      <c r="K27" s="62" t="s">
        <v>22</v>
      </c>
      <c r="L27" s="602" t="s">
        <v>568</v>
      </c>
      <c r="M27" s="608"/>
      <c r="N27" s="603"/>
      <c r="O27" s="57"/>
      <c r="P27" s="57" t="s">
        <v>1052</v>
      </c>
      <c r="Q27" s="57"/>
      <c r="R27" s="57" t="s">
        <v>1052</v>
      </c>
      <c r="S27" s="57" t="s">
        <v>1052</v>
      </c>
      <c r="T27" s="64"/>
      <c r="U27" s="68">
        <v>0.8</v>
      </c>
      <c r="V27" s="58">
        <v>0.8</v>
      </c>
      <c r="W27" s="59">
        <v>1852</v>
      </c>
      <c r="X27" s="58">
        <v>0.8</v>
      </c>
      <c r="Y27" s="60" t="s">
        <v>558</v>
      </c>
    </row>
    <row r="28" spans="1:54" s="435" customFormat="1" ht="56.25" customHeight="1" thickBot="1">
      <c r="A28" s="76" t="s">
        <v>421</v>
      </c>
      <c r="B28" s="57" t="s">
        <v>1152</v>
      </c>
      <c r="C28" s="57" t="s">
        <v>1935</v>
      </c>
      <c r="D28" s="57" t="s">
        <v>1936</v>
      </c>
      <c r="E28" s="57" t="s">
        <v>1937</v>
      </c>
      <c r="F28" s="609" t="s">
        <v>26</v>
      </c>
      <c r="G28" s="610"/>
      <c r="H28" s="62" t="s">
        <v>52</v>
      </c>
      <c r="I28" s="606" t="s">
        <v>23</v>
      </c>
      <c r="J28" s="607"/>
      <c r="K28" s="62" t="s">
        <v>22</v>
      </c>
      <c r="L28" s="602" t="s">
        <v>568</v>
      </c>
      <c r="M28" s="608"/>
      <c r="N28" s="603"/>
      <c r="O28" s="57"/>
      <c r="P28" s="57" t="s">
        <v>1052</v>
      </c>
      <c r="Q28" s="57"/>
      <c r="R28" s="57" t="s">
        <v>1052</v>
      </c>
      <c r="S28" s="57" t="s">
        <v>1052</v>
      </c>
      <c r="T28" s="64"/>
      <c r="U28" s="68">
        <v>0.6</v>
      </c>
      <c r="V28" s="58">
        <v>0.6</v>
      </c>
      <c r="W28" s="59">
        <v>1234</v>
      </c>
      <c r="X28" s="58">
        <v>0.6</v>
      </c>
      <c r="Y28" s="60" t="s">
        <v>558</v>
      </c>
    </row>
    <row r="29" spans="1:54" s="435" customFormat="1" ht="56.25" customHeight="1" thickBot="1">
      <c r="A29" s="76" t="s">
        <v>421</v>
      </c>
      <c r="B29" s="57" t="s">
        <v>1156</v>
      </c>
      <c r="C29" s="57" t="s">
        <v>1961</v>
      </c>
      <c r="D29" s="57" t="s">
        <v>1962</v>
      </c>
      <c r="E29" s="57" t="s">
        <v>1963</v>
      </c>
      <c r="F29" s="609" t="s">
        <v>26</v>
      </c>
      <c r="G29" s="610"/>
      <c r="H29" s="62" t="s">
        <v>21</v>
      </c>
      <c r="I29" s="606" t="s">
        <v>23</v>
      </c>
      <c r="J29" s="607"/>
      <c r="K29" s="62" t="s">
        <v>22</v>
      </c>
      <c r="L29" s="602" t="s">
        <v>568</v>
      </c>
      <c r="M29" s="608"/>
      <c r="N29" s="603"/>
      <c r="O29" s="57"/>
      <c r="P29" s="57" t="s">
        <v>1052</v>
      </c>
      <c r="Q29" s="57"/>
      <c r="R29" s="57" t="s">
        <v>1052</v>
      </c>
      <c r="S29" s="57" t="s">
        <v>1052</v>
      </c>
      <c r="T29" s="64"/>
      <c r="U29" s="68">
        <v>1</v>
      </c>
      <c r="V29" s="58">
        <v>1</v>
      </c>
      <c r="W29" s="59">
        <v>14</v>
      </c>
      <c r="X29" s="58">
        <v>1</v>
      </c>
      <c r="Y29" s="60" t="s">
        <v>558</v>
      </c>
    </row>
    <row r="30" spans="1:54" s="435" customFormat="1" ht="61.5" customHeight="1" thickBot="1">
      <c r="A30" s="76" t="s">
        <v>1131</v>
      </c>
      <c r="B30" s="57" t="s">
        <v>1153</v>
      </c>
      <c r="C30" s="57" t="s">
        <v>1938</v>
      </c>
      <c r="D30" s="57" t="s">
        <v>1939</v>
      </c>
      <c r="E30" s="57" t="s">
        <v>1940</v>
      </c>
      <c r="F30" s="609" t="s">
        <v>26</v>
      </c>
      <c r="G30" s="610"/>
      <c r="H30" s="62" t="s">
        <v>52</v>
      </c>
      <c r="I30" s="606" t="s">
        <v>23</v>
      </c>
      <c r="J30" s="607"/>
      <c r="K30" s="62" t="s">
        <v>22</v>
      </c>
      <c r="L30" s="602" t="s">
        <v>568</v>
      </c>
      <c r="M30" s="608"/>
      <c r="N30" s="603"/>
      <c r="O30" s="57"/>
      <c r="P30" s="57" t="s">
        <v>1052</v>
      </c>
      <c r="Q30" s="57"/>
      <c r="R30" s="57" t="s">
        <v>1052</v>
      </c>
      <c r="S30" s="57" t="s">
        <v>1052</v>
      </c>
      <c r="T30" s="64"/>
      <c r="U30" s="68">
        <v>1</v>
      </c>
      <c r="V30" s="58">
        <v>1</v>
      </c>
      <c r="W30" s="59">
        <v>34</v>
      </c>
      <c r="X30" s="58">
        <v>1</v>
      </c>
      <c r="Y30" s="60" t="s">
        <v>558</v>
      </c>
    </row>
    <row r="31" spans="1:54" s="435" customFormat="1" ht="61.5" customHeight="1" thickBot="1">
      <c r="A31" s="76" t="s">
        <v>1131</v>
      </c>
      <c r="B31" s="57" t="s">
        <v>1157</v>
      </c>
      <c r="C31" s="57" t="s">
        <v>1964</v>
      </c>
      <c r="D31" s="57" t="s">
        <v>1965</v>
      </c>
      <c r="E31" s="57" t="s">
        <v>1966</v>
      </c>
      <c r="F31" s="609" t="s">
        <v>26</v>
      </c>
      <c r="G31" s="610"/>
      <c r="H31" s="62" t="s">
        <v>21</v>
      </c>
      <c r="I31" s="606" t="s">
        <v>23</v>
      </c>
      <c r="J31" s="607"/>
      <c r="K31" s="62" t="s">
        <v>22</v>
      </c>
      <c r="L31" s="602" t="s">
        <v>568</v>
      </c>
      <c r="M31" s="608"/>
      <c r="N31" s="603"/>
      <c r="O31" s="57"/>
      <c r="P31" s="57" t="s">
        <v>1052</v>
      </c>
      <c r="Q31" s="57"/>
      <c r="R31" s="57" t="s">
        <v>1052</v>
      </c>
      <c r="S31" s="57" t="s">
        <v>1052</v>
      </c>
      <c r="T31" s="64"/>
      <c r="U31" s="68">
        <v>0.5</v>
      </c>
      <c r="V31" s="58">
        <v>0.5</v>
      </c>
      <c r="W31" s="59">
        <v>6550</v>
      </c>
      <c r="X31" s="58">
        <v>0.5</v>
      </c>
      <c r="Y31" s="60" t="s">
        <v>558</v>
      </c>
    </row>
    <row r="32" spans="1:54" s="435" customFormat="1" ht="75.75" thickBot="1">
      <c r="A32" s="76" t="s">
        <v>422</v>
      </c>
      <c r="B32" s="57" t="s">
        <v>1941</v>
      </c>
      <c r="C32" s="57" t="s">
        <v>1942</v>
      </c>
      <c r="D32" s="57" t="s">
        <v>1943</v>
      </c>
      <c r="E32" s="57" t="s">
        <v>1944</v>
      </c>
      <c r="F32" s="609" t="s">
        <v>26</v>
      </c>
      <c r="G32" s="610"/>
      <c r="H32" s="62" t="s">
        <v>21</v>
      </c>
      <c r="I32" s="606" t="s">
        <v>23</v>
      </c>
      <c r="J32" s="607"/>
      <c r="K32" s="62" t="s">
        <v>22</v>
      </c>
      <c r="L32" s="602" t="s">
        <v>568</v>
      </c>
      <c r="M32" s="608"/>
      <c r="N32" s="603"/>
      <c r="O32" s="57"/>
      <c r="P32" s="57" t="s">
        <v>1052</v>
      </c>
      <c r="Q32" s="57"/>
      <c r="R32" s="57" t="s">
        <v>1052</v>
      </c>
      <c r="S32" s="57" t="s">
        <v>1052</v>
      </c>
      <c r="T32" s="64"/>
      <c r="U32" s="68">
        <v>0.8</v>
      </c>
      <c r="V32" s="58">
        <v>0.8</v>
      </c>
      <c r="W32" s="59">
        <v>4</v>
      </c>
      <c r="X32" s="58">
        <v>0.8</v>
      </c>
      <c r="Y32" s="60" t="s">
        <v>558</v>
      </c>
    </row>
    <row r="33" spans="1:25" s="435" customFormat="1" ht="90.75" thickBot="1">
      <c r="A33" s="76" t="s">
        <v>1154</v>
      </c>
      <c r="B33" s="360" t="s">
        <v>1945</v>
      </c>
      <c r="C33" s="360" t="s">
        <v>1946</v>
      </c>
      <c r="D33" s="360" t="s">
        <v>1947</v>
      </c>
      <c r="E33" s="360" t="s">
        <v>1948</v>
      </c>
      <c r="F33" s="609" t="s">
        <v>26</v>
      </c>
      <c r="G33" s="610"/>
      <c r="H33" s="62" t="s">
        <v>21</v>
      </c>
      <c r="I33" s="606" t="s">
        <v>23</v>
      </c>
      <c r="J33" s="607"/>
      <c r="K33" s="62" t="s">
        <v>22</v>
      </c>
      <c r="L33" s="602" t="s">
        <v>568</v>
      </c>
      <c r="M33" s="608"/>
      <c r="N33" s="603"/>
      <c r="O33" s="57"/>
      <c r="P33" s="57" t="s">
        <v>1052</v>
      </c>
      <c r="Q33" s="57"/>
      <c r="R33" s="57" t="s">
        <v>1052</v>
      </c>
      <c r="S33" s="57" t="s">
        <v>1052</v>
      </c>
      <c r="T33" s="64"/>
      <c r="U33" s="68">
        <v>1</v>
      </c>
      <c r="V33" s="58">
        <v>1</v>
      </c>
      <c r="W33" s="59">
        <v>89</v>
      </c>
      <c r="X33" s="58">
        <v>1</v>
      </c>
      <c r="Y33" s="60" t="s">
        <v>558</v>
      </c>
    </row>
    <row r="34" spans="1:25" s="435" customFormat="1" ht="90.75" thickBot="1">
      <c r="A34" s="76" t="s">
        <v>1155</v>
      </c>
      <c r="B34" s="360" t="s">
        <v>1949</v>
      </c>
      <c r="C34" s="360" t="s">
        <v>1950</v>
      </c>
      <c r="D34" s="360" t="s">
        <v>1951</v>
      </c>
      <c r="E34" s="360" t="s">
        <v>1952</v>
      </c>
      <c r="F34" s="609" t="s">
        <v>26</v>
      </c>
      <c r="G34" s="610"/>
      <c r="H34" s="62" t="s">
        <v>21</v>
      </c>
      <c r="I34" s="606" t="s">
        <v>23</v>
      </c>
      <c r="J34" s="607"/>
      <c r="K34" s="62" t="s">
        <v>22</v>
      </c>
      <c r="L34" s="602" t="s">
        <v>568</v>
      </c>
      <c r="M34" s="608"/>
      <c r="N34" s="603"/>
      <c r="O34" s="57"/>
      <c r="P34" s="57" t="s">
        <v>1052</v>
      </c>
      <c r="Q34" s="57"/>
      <c r="R34" s="57" t="s">
        <v>1052</v>
      </c>
      <c r="S34" s="57" t="s">
        <v>1052</v>
      </c>
      <c r="T34" s="64"/>
      <c r="U34" s="68">
        <v>1</v>
      </c>
      <c r="V34" s="58">
        <v>1</v>
      </c>
      <c r="W34" s="59">
        <v>2503</v>
      </c>
      <c r="X34" s="58">
        <v>1</v>
      </c>
      <c r="Y34" s="60" t="s">
        <v>558</v>
      </c>
    </row>
    <row r="35" spans="1:25" s="435" customFormat="1" ht="90.75" thickBot="1">
      <c r="A35" s="320" t="s">
        <v>424</v>
      </c>
      <c r="B35" s="57" t="s">
        <v>1148</v>
      </c>
      <c r="C35" s="57"/>
      <c r="D35" s="57"/>
      <c r="E35" s="57"/>
      <c r="F35" s="604"/>
      <c r="G35" s="605"/>
      <c r="H35" s="62"/>
      <c r="I35" s="606"/>
      <c r="J35" s="607"/>
      <c r="K35" s="62"/>
      <c r="L35" s="602"/>
      <c r="M35" s="608"/>
      <c r="N35" s="603"/>
      <c r="O35" s="57"/>
      <c r="P35" s="57"/>
      <c r="Q35" s="57"/>
      <c r="R35" s="57"/>
      <c r="S35" s="57"/>
      <c r="T35" s="64"/>
      <c r="U35" s="68"/>
      <c r="V35" s="58"/>
      <c r="W35" s="59"/>
      <c r="X35" s="58"/>
      <c r="Y35" s="60"/>
    </row>
    <row r="36" spans="1:25" s="435" customFormat="1" ht="77.25" customHeight="1" thickBot="1">
      <c r="A36" s="76" t="s">
        <v>426</v>
      </c>
      <c r="B36" s="57" t="s">
        <v>1149</v>
      </c>
      <c r="C36" s="57" t="s">
        <v>1910</v>
      </c>
      <c r="D36" s="57" t="s">
        <v>1911</v>
      </c>
      <c r="E36" s="57" t="s">
        <v>1912</v>
      </c>
      <c r="F36" s="604" t="s">
        <v>26</v>
      </c>
      <c r="G36" s="605"/>
      <c r="H36" s="62" t="s">
        <v>52</v>
      </c>
      <c r="I36" s="606" t="s">
        <v>53</v>
      </c>
      <c r="J36" s="607"/>
      <c r="K36" s="62" t="s">
        <v>22</v>
      </c>
      <c r="L36" s="602" t="s">
        <v>568</v>
      </c>
      <c r="M36" s="608"/>
      <c r="N36" s="603"/>
      <c r="O36" s="57"/>
      <c r="P36" s="57" t="s">
        <v>1052</v>
      </c>
      <c r="Q36" s="57"/>
      <c r="R36" s="57" t="s">
        <v>1052</v>
      </c>
      <c r="S36" s="57" t="s">
        <v>1052</v>
      </c>
      <c r="T36" s="64"/>
      <c r="U36" s="68">
        <v>0.7</v>
      </c>
      <c r="V36" s="58">
        <v>0.7</v>
      </c>
      <c r="W36" s="59">
        <v>250</v>
      </c>
      <c r="X36" s="58">
        <v>0.62</v>
      </c>
      <c r="Y36" s="60" t="s">
        <v>566</v>
      </c>
    </row>
    <row r="37" spans="1:25" s="435" customFormat="1" ht="88.5" customHeight="1" thickBot="1">
      <c r="A37" s="76" t="s">
        <v>426</v>
      </c>
      <c r="B37" s="57" t="s">
        <v>1967</v>
      </c>
      <c r="C37" s="57" t="s">
        <v>1968</v>
      </c>
      <c r="D37" s="57" t="s">
        <v>1969</v>
      </c>
      <c r="E37" s="57" t="s">
        <v>1970</v>
      </c>
      <c r="F37" s="604" t="s">
        <v>26</v>
      </c>
      <c r="G37" s="605"/>
      <c r="H37" s="62" t="s">
        <v>21</v>
      </c>
      <c r="I37" s="606" t="s">
        <v>23</v>
      </c>
      <c r="J37" s="607"/>
      <c r="K37" s="62" t="s">
        <v>22</v>
      </c>
      <c r="L37" s="602" t="s">
        <v>568</v>
      </c>
      <c r="M37" s="608"/>
      <c r="N37" s="603"/>
      <c r="O37" s="57"/>
      <c r="P37" s="57" t="s">
        <v>1052</v>
      </c>
      <c r="Q37" s="57"/>
      <c r="R37" s="57" t="s">
        <v>1052</v>
      </c>
      <c r="S37" s="57" t="s">
        <v>1052</v>
      </c>
      <c r="T37" s="64"/>
      <c r="U37" s="68">
        <v>0.3</v>
      </c>
      <c r="V37" s="68">
        <v>0.3</v>
      </c>
      <c r="W37" s="59">
        <v>19</v>
      </c>
      <c r="X37" s="58">
        <v>0.25879999999999997</v>
      </c>
      <c r="Y37" s="60" t="s">
        <v>571</v>
      </c>
    </row>
    <row r="38" spans="1:25" s="435" customFormat="1" ht="88.5" customHeight="1" thickBot="1">
      <c r="A38" s="888" t="s">
        <v>426</v>
      </c>
      <c r="B38" s="549" t="s">
        <v>2004</v>
      </c>
      <c r="C38" s="549" t="s">
        <v>2005</v>
      </c>
      <c r="D38" s="57" t="s">
        <v>2006</v>
      </c>
      <c r="E38" s="57" t="s">
        <v>2007</v>
      </c>
      <c r="F38" s="890" t="s">
        <v>54</v>
      </c>
      <c r="G38" s="890"/>
      <c r="H38" s="62" t="s">
        <v>21</v>
      </c>
      <c r="I38" s="891" t="s">
        <v>23</v>
      </c>
      <c r="J38" s="891"/>
      <c r="K38" s="62" t="s">
        <v>22</v>
      </c>
      <c r="L38" s="892" t="s">
        <v>568</v>
      </c>
      <c r="M38" s="892"/>
      <c r="N38" s="892"/>
      <c r="O38" s="57"/>
      <c r="P38" s="57" t="s">
        <v>1052</v>
      </c>
      <c r="Q38" s="57"/>
      <c r="R38" s="57" t="s">
        <v>1052</v>
      </c>
      <c r="S38" s="57" t="s">
        <v>1052</v>
      </c>
      <c r="T38" s="64"/>
      <c r="U38" s="68">
        <v>1</v>
      </c>
      <c r="V38" s="58">
        <v>1</v>
      </c>
      <c r="W38" s="59">
        <v>40</v>
      </c>
      <c r="X38" s="58">
        <v>0.1666</v>
      </c>
      <c r="Y38" s="437" t="s">
        <v>571</v>
      </c>
    </row>
    <row r="39" spans="1:25" s="435" customFormat="1" ht="88.5" customHeight="1" thickBot="1">
      <c r="A39" s="889"/>
      <c r="B39" s="57" t="s">
        <v>2008</v>
      </c>
      <c r="C39" s="57" t="s">
        <v>2009</v>
      </c>
      <c r="D39" s="57" t="s">
        <v>2010</v>
      </c>
      <c r="E39" s="57" t="s">
        <v>2011</v>
      </c>
      <c r="F39" s="890" t="s">
        <v>54</v>
      </c>
      <c r="G39" s="890"/>
      <c r="H39" s="62" t="s">
        <v>21</v>
      </c>
      <c r="I39" s="891" t="s">
        <v>23</v>
      </c>
      <c r="J39" s="891"/>
      <c r="K39" s="62" t="s">
        <v>22</v>
      </c>
      <c r="L39" s="892" t="s">
        <v>568</v>
      </c>
      <c r="M39" s="892"/>
      <c r="N39" s="892"/>
      <c r="O39" s="57"/>
      <c r="P39" s="57" t="s">
        <v>1052</v>
      </c>
      <c r="Q39" s="57" t="s">
        <v>1052</v>
      </c>
      <c r="R39" s="57" t="s">
        <v>1052</v>
      </c>
      <c r="S39" s="57" t="s">
        <v>1052</v>
      </c>
      <c r="T39" s="64"/>
      <c r="U39" s="68">
        <v>1</v>
      </c>
      <c r="V39" s="58">
        <v>1</v>
      </c>
      <c r="W39" s="59">
        <v>0</v>
      </c>
      <c r="X39" s="58">
        <v>0</v>
      </c>
      <c r="Y39" s="437" t="s">
        <v>571</v>
      </c>
    </row>
    <row r="40" spans="1:25" s="435" customFormat="1" ht="88.5" customHeight="1" thickBot="1">
      <c r="A40" s="439" t="s">
        <v>426</v>
      </c>
      <c r="B40" s="549" t="s">
        <v>2024</v>
      </c>
      <c r="C40" s="549" t="s">
        <v>2025</v>
      </c>
      <c r="D40" s="57" t="s">
        <v>2026</v>
      </c>
      <c r="E40" s="57" t="s">
        <v>2027</v>
      </c>
      <c r="F40" s="890" t="s">
        <v>54</v>
      </c>
      <c r="G40" s="890"/>
      <c r="H40" s="534" t="s">
        <v>21</v>
      </c>
      <c r="I40" s="891" t="s">
        <v>23</v>
      </c>
      <c r="J40" s="891"/>
      <c r="K40" s="534" t="s">
        <v>22</v>
      </c>
      <c r="L40" s="892" t="s">
        <v>568</v>
      </c>
      <c r="M40" s="892"/>
      <c r="N40" s="892"/>
      <c r="O40" s="57"/>
      <c r="P40" s="57" t="s">
        <v>1052</v>
      </c>
      <c r="Q40" s="57" t="s">
        <v>1052</v>
      </c>
      <c r="R40" s="57" t="s">
        <v>1052</v>
      </c>
      <c r="S40" s="57" t="s">
        <v>1052</v>
      </c>
      <c r="T40" s="64"/>
      <c r="U40" s="68">
        <v>1</v>
      </c>
      <c r="V40" s="58">
        <v>1</v>
      </c>
      <c r="W40" s="59">
        <v>0</v>
      </c>
      <c r="X40" s="58">
        <v>0</v>
      </c>
      <c r="Y40" s="437" t="s">
        <v>571</v>
      </c>
    </row>
    <row r="41" spans="1:25" s="435" customFormat="1" ht="64.5" customHeight="1" thickBot="1">
      <c r="A41" s="76" t="s">
        <v>1140</v>
      </c>
      <c r="B41" s="57" t="s">
        <v>1150</v>
      </c>
      <c r="C41" s="57" t="s">
        <v>1913</v>
      </c>
      <c r="D41" s="57" t="s">
        <v>1914</v>
      </c>
      <c r="E41" s="57" t="s">
        <v>1915</v>
      </c>
      <c r="F41" s="604" t="s">
        <v>26</v>
      </c>
      <c r="G41" s="605"/>
      <c r="H41" s="62" t="s">
        <v>21</v>
      </c>
      <c r="I41" s="606" t="s">
        <v>53</v>
      </c>
      <c r="J41" s="607"/>
      <c r="K41" s="62" t="s">
        <v>22</v>
      </c>
      <c r="L41" s="602" t="s">
        <v>568</v>
      </c>
      <c r="M41" s="608"/>
      <c r="N41" s="603"/>
      <c r="O41" s="57"/>
      <c r="P41" s="57" t="s">
        <v>1052</v>
      </c>
      <c r="Q41" s="57"/>
      <c r="R41" s="57" t="s">
        <v>1052</v>
      </c>
      <c r="S41" s="57" t="s">
        <v>1052</v>
      </c>
      <c r="T41" s="64"/>
      <c r="U41" s="68">
        <v>1</v>
      </c>
      <c r="V41" s="58">
        <v>1</v>
      </c>
      <c r="W41" s="59">
        <v>352</v>
      </c>
      <c r="X41" s="58">
        <v>1</v>
      </c>
      <c r="Y41" s="60" t="s">
        <v>558</v>
      </c>
    </row>
    <row r="42" spans="1:25" s="435" customFormat="1" ht="64.5" customHeight="1" thickBot="1">
      <c r="A42" s="76" t="s">
        <v>1140</v>
      </c>
      <c r="B42" s="57" t="s">
        <v>1971</v>
      </c>
      <c r="C42" s="57" t="s">
        <v>1972</v>
      </c>
      <c r="D42" s="57" t="s">
        <v>1977</v>
      </c>
      <c r="E42" s="57" t="s">
        <v>1973</v>
      </c>
      <c r="F42" s="604" t="s">
        <v>26</v>
      </c>
      <c r="G42" s="605"/>
      <c r="H42" s="62" t="s">
        <v>21</v>
      </c>
      <c r="I42" s="606" t="s">
        <v>53</v>
      </c>
      <c r="J42" s="607"/>
      <c r="K42" s="62" t="s">
        <v>22</v>
      </c>
      <c r="L42" s="602" t="s">
        <v>568</v>
      </c>
      <c r="M42" s="608"/>
      <c r="N42" s="603"/>
      <c r="O42" s="57"/>
      <c r="P42" s="57" t="s">
        <v>1052</v>
      </c>
      <c r="Q42" s="57" t="s">
        <v>1052</v>
      </c>
      <c r="R42" s="57" t="s">
        <v>1052</v>
      </c>
      <c r="S42" s="57" t="s">
        <v>1052</v>
      </c>
      <c r="T42" s="64"/>
      <c r="U42" s="68">
        <v>0.5</v>
      </c>
      <c r="V42" s="68">
        <v>0.5</v>
      </c>
      <c r="W42" s="59">
        <v>40</v>
      </c>
      <c r="X42" s="58">
        <v>0.31</v>
      </c>
      <c r="Y42" s="60" t="s">
        <v>571</v>
      </c>
    </row>
    <row r="43" spans="1:25" s="435" customFormat="1" ht="79.5" customHeight="1" thickBot="1">
      <c r="A43" s="76" t="s">
        <v>1141</v>
      </c>
      <c r="B43" s="57" t="s">
        <v>1151</v>
      </c>
      <c r="C43" s="57" t="s">
        <v>1916</v>
      </c>
      <c r="D43" s="57" t="s">
        <v>1917</v>
      </c>
      <c r="E43" s="57" t="s">
        <v>1918</v>
      </c>
      <c r="F43" s="604" t="s">
        <v>26</v>
      </c>
      <c r="G43" s="605"/>
      <c r="H43" s="62" t="s">
        <v>21</v>
      </c>
      <c r="I43" s="606" t="s">
        <v>53</v>
      </c>
      <c r="J43" s="607"/>
      <c r="K43" s="62" t="s">
        <v>22</v>
      </c>
      <c r="L43" s="602" t="s">
        <v>568</v>
      </c>
      <c r="M43" s="608"/>
      <c r="N43" s="603"/>
      <c r="O43" s="57"/>
      <c r="P43" s="57" t="s">
        <v>1052</v>
      </c>
      <c r="Q43" s="57"/>
      <c r="R43" s="57" t="s">
        <v>1052</v>
      </c>
      <c r="S43" s="57" t="s">
        <v>1052</v>
      </c>
      <c r="T43" s="64"/>
      <c r="U43" s="68">
        <v>1</v>
      </c>
      <c r="V43" s="58">
        <v>1</v>
      </c>
      <c r="W43" s="59">
        <v>3713</v>
      </c>
      <c r="X43" s="58">
        <v>1</v>
      </c>
      <c r="Y43" s="60" t="s">
        <v>558</v>
      </c>
    </row>
    <row r="44" spans="1:25" s="435" customFormat="1" ht="93.75" customHeight="1" thickBot="1">
      <c r="A44" s="76" t="s">
        <v>1141</v>
      </c>
      <c r="B44" s="57" t="s">
        <v>1974</v>
      </c>
      <c r="C44" s="57" t="s">
        <v>1975</v>
      </c>
      <c r="D44" s="57" t="s">
        <v>1976</v>
      </c>
      <c r="E44" s="57" t="s">
        <v>1978</v>
      </c>
      <c r="F44" s="604" t="s">
        <v>26</v>
      </c>
      <c r="G44" s="605"/>
      <c r="H44" s="62" t="s">
        <v>21</v>
      </c>
      <c r="I44" s="606" t="s">
        <v>23</v>
      </c>
      <c r="J44" s="607"/>
      <c r="K44" s="62" t="s">
        <v>22</v>
      </c>
      <c r="L44" s="602" t="s">
        <v>568</v>
      </c>
      <c r="M44" s="608"/>
      <c r="N44" s="603"/>
      <c r="O44" s="57"/>
      <c r="P44" s="57" t="s">
        <v>1052</v>
      </c>
      <c r="Q44" s="57" t="s">
        <v>1052</v>
      </c>
      <c r="R44" s="57" t="s">
        <v>1052</v>
      </c>
      <c r="S44" s="57" t="s">
        <v>1052</v>
      </c>
      <c r="T44" s="64"/>
      <c r="U44" s="68">
        <v>1</v>
      </c>
      <c r="V44" s="68">
        <v>1</v>
      </c>
      <c r="W44" s="59">
        <v>74</v>
      </c>
      <c r="X44" s="58">
        <v>0.79</v>
      </c>
      <c r="Y44" s="60" t="s">
        <v>566</v>
      </c>
    </row>
    <row r="45" spans="1:25" s="435" customFormat="1" ht="98.25" customHeight="1" thickBot="1">
      <c r="A45" s="944" t="s">
        <v>1141</v>
      </c>
      <c r="B45" s="57" t="s">
        <v>1984</v>
      </c>
      <c r="C45" s="57" t="s">
        <v>1982</v>
      </c>
      <c r="D45" s="252" t="s">
        <v>1983</v>
      </c>
      <c r="E45" s="57" t="s">
        <v>1985</v>
      </c>
      <c r="F45" s="604" t="s">
        <v>26</v>
      </c>
      <c r="G45" s="605"/>
      <c r="H45" s="62" t="s">
        <v>21</v>
      </c>
      <c r="I45" s="606" t="s">
        <v>23</v>
      </c>
      <c r="J45" s="607"/>
      <c r="K45" s="62" t="s">
        <v>22</v>
      </c>
      <c r="L45" s="602" t="s">
        <v>568</v>
      </c>
      <c r="M45" s="608"/>
      <c r="N45" s="603"/>
      <c r="O45" s="57"/>
      <c r="P45" s="57" t="s">
        <v>1052</v>
      </c>
      <c r="Q45" s="57"/>
      <c r="R45" s="57" t="s">
        <v>1052</v>
      </c>
      <c r="S45" s="57" t="s">
        <v>1052</v>
      </c>
      <c r="T45" s="64"/>
      <c r="U45" s="68">
        <v>1</v>
      </c>
      <c r="V45" s="58">
        <v>1</v>
      </c>
      <c r="W45" s="59">
        <v>2280</v>
      </c>
      <c r="X45" s="58">
        <v>1</v>
      </c>
      <c r="Y45" s="60" t="s">
        <v>558</v>
      </c>
    </row>
    <row r="46" spans="1:25" s="435" customFormat="1" ht="78" customHeight="1" thickBot="1">
      <c r="A46" s="945"/>
      <c r="B46" s="57" t="s">
        <v>1986</v>
      </c>
      <c r="C46" s="57" t="s">
        <v>1987</v>
      </c>
      <c r="D46" s="252" t="s">
        <v>1988</v>
      </c>
      <c r="E46" s="57" t="s">
        <v>1989</v>
      </c>
      <c r="F46" s="604" t="s">
        <v>26</v>
      </c>
      <c r="G46" s="605"/>
      <c r="H46" s="62" t="s">
        <v>21</v>
      </c>
      <c r="I46" s="606" t="s">
        <v>23</v>
      </c>
      <c r="J46" s="607"/>
      <c r="K46" s="62" t="s">
        <v>22</v>
      </c>
      <c r="L46" s="602" t="s">
        <v>568</v>
      </c>
      <c r="M46" s="608"/>
      <c r="N46" s="603"/>
      <c r="O46" s="57"/>
      <c r="P46" s="57" t="s">
        <v>1052</v>
      </c>
      <c r="Q46" s="57"/>
      <c r="R46" s="57" t="s">
        <v>1052</v>
      </c>
      <c r="S46" s="57" t="s">
        <v>1052</v>
      </c>
      <c r="T46" s="64"/>
      <c r="U46" s="68">
        <v>1</v>
      </c>
      <c r="V46" s="58">
        <v>1</v>
      </c>
      <c r="W46" s="59">
        <v>100</v>
      </c>
      <c r="X46" s="58">
        <v>1</v>
      </c>
      <c r="Y46" s="60" t="s">
        <v>558</v>
      </c>
    </row>
    <row r="47" spans="1:25" s="435" customFormat="1" ht="73.5" customHeight="1" thickBot="1">
      <c r="A47" s="945"/>
      <c r="B47" s="57" t="s">
        <v>1990</v>
      </c>
      <c r="C47" s="57" t="s">
        <v>1991</v>
      </c>
      <c r="D47" s="252" t="s">
        <v>1992</v>
      </c>
      <c r="E47" s="57" t="s">
        <v>1993</v>
      </c>
      <c r="F47" s="604" t="s">
        <v>26</v>
      </c>
      <c r="G47" s="605"/>
      <c r="H47" s="62" t="s">
        <v>21</v>
      </c>
      <c r="I47" s="606" t="s">
        <v>23</v>
      </c>
      <c r="J47" s="607"/>
      <c r="K47" s="62" t="s">
        <v>22</v>
      </c>
      <c r="L47" s="602" t="s">
        <v>568</v>
      </c>
      <c r="M47" s="608"/>
      <c r="N47" s="603"/>
      <c r="O47" s="57"/>
      <c r="P47" s="57" t="s">
        <v>1052</v>
      </c>
      <c r="Q47" s="57"/>
      <c r="R47" s="57" t="s">
        <v>1052</v>
      </c>
      <c r="S47" s="57" t="s">
        <v>1052</v>
      </c>
      <c r="T47" s="64"/>
      <c r="U47" s="68">
        <v>1</v>
      </c>
      <c r="V47" s="58">
        <v>1</v>
      </c>
      <c r="W47" s="59">
        <v>19</v>
      </c>
      <c r="X47" s="58">
        <v>1</v>
      </c>
      <c r="Y47" s="60" t="s">
        <v>558</v>
      </c>
    </row>
    <row r="48" spans="1:25" s="435" customFormat="1" ht="63.75" customHeight="1" thickBot="1">
      <c r="A48" s="945"/>
      <c r="B48" s="57" t="s">
        <v>1994</v>
      </c>
      <c r="C48" s="57" t="s">
        <v>1995</v>
      </c>
      <c r="D48" s="252" t="s">
        <v>1996</v>
      </c>
      <c r="E48" s="57" t="s">
        <v>1997</v>
      </c>
      <c r="F48" s="604" t="s">
        <v>26</v>
      </c>
      <c r="G48" s="605"/>
      <c r="H48" s="62" t="s">
        <v>21</v>
      </c>
      <c r="I48" s="606" t="s">
        <v>23</v>
      </c>
      <c r="J48" s="607"/>
      <c r="K48" s="62" t="s">
        <v>22</v>
      </c>
      <c r="L48" s="602" t="s">
        <v>568</v>
      </c>
      <c r="M48" s="608"/>
      <c r="N48" s="603"/>
      <c r="O48" s="57"/>
      <c r="P48" s="57" t="s">
        <v>1052</v>
      </c>
      <c r="Q48" s="57"/>
      <c r="R48" s="57" t="s">
        <v>1052</v>
      </c>
      <c r="S48" s="57" t="s">
        <v>1052</v>
      </c>
      <c r="T48" s="64"/>
      <c r="U48" s="68">
        <v>1</v>
      </c>
      <c r="V48" s="58">
        <v>1</v>
      </c>
      <c r="W48" s="59">
        <v>9</v>
      </c>
      <c r="X48" s="58">
        <v>1</v>
      </c>
      <c r="Y48" s="60" t="s">
        <v>558</v>
      </c>
    </row>
    <row r="49" spans="1:25" s="435" customFormat="1" ht="69.75" customHeight="1" thickBot="1">
      <c r="A49" s="945"/>
      <c r="B49" s="57" t="s">
        <v>1998</v>
      </c>
      <c r="C49" s="57" t="s">
        <v>1999</v>
      </c>
      <c r="D49" s="252" t="s">
        <v>2000</v>
      </c>
      <c r="E49" s="383" t="s">
        <v>2001</v>
      </c>
      <c r="F49" s="604" t="s">
        <v>26</v>
      </c>
      <c r="G49" s="605"/>
      <c r="H49" s="62" t="s">
        <v>21</v>
      </c>
      <c r="I49" s="606" t="s">
        <v>23</v>
      </c>
      <c r="J49" s="607"/>
      <c r="K49" s="62" t="s">
        <v>22</v>
      </c>
      <c r="L49" s="602" t="s">
        <v>568</v>
      </c>
      <c r="M49" s="608"/>
      <c r="N49" s="603"/>
      <c r="O49" s="57"/>
      <c r="P49" s="57" t="s">
        <v>1052</v>
      </c>
      <c r="Q49" s="57"/>
      <c r="R49" s="57" t="s">
        <v>1052</v>
      </c>
      <c r="S49" s="57" t="s">
        <v>1052</v>
      </c>
      <c r="T49" s="64"/>
      <c r="U49" s="68">
        <v>1</v>
      </c>
      <c r="V49" s="58">
        <v>1</v>
      </c>
      <c r="W49" s="59">
        <v>2</v>
      </c>
      <c r="X49" s="58">
        <v>1</v>
      </c>
      <c r="Y49" s="60" t="s">
        <v>558</v>
      </c>
    </row>
    <row r="50" spans="1:25" s="435" customFormat="1" ht="96" customHeight="1" thickBot="1">
      <c r="A50" s="946"/>
      <c r="B50" s="57" t="s">
        <v>2002</v>
      </c>
      <c r="C50" s="57" t="s">
        <v>2003</v>
      </c>
      <c r="D50" s="252" t="s">
        <v>1983</v>
      </c>
      <c r="E50" s="57" t="s">
        <v>1985</v>
      </c>
      <c r="F50" s="604" t="s">
        <v>26</v>
      </c>
      <c r="G50" s="605"/>
      <c r="H50" s="62" t="s">
        <v>21</v>
      </c>
      <c r="I50" s="606" t="s">
        <v>23</v>
      </c>
      <c r="J50" s="607"/>
      <c r="K50" s="62" t="s">
        <v>22</v>
      </c>
      <c r="L50" s="602" t="s">
        <v>568</v>
      </c>
      <c r="M50" s="608"/>
      <c r="N50" s="603"/>
      <c r="O50" s="57"/>
      <c r="P50" s="57" t="s">
        <v>1052</v>
      </c>
      <c r="Q50" s="57"/>
      <c r="R50" s="57" t="s">
        <v>1052</v>
      </c>
      <c r="S50" s="57" t="s">
        <v>1052</v>
      </c>
      <c r="T50" s="64"/>
      <c r="U50" s="68">
        <v>1</v>
      </c>
      <c r="V50" s="58">
        <v>1</v>
      </c>
      <c r="W50" s="59">
        <v>244</v>
      </c>
      <c r="X50" s="58">
        <v>1</v>
      </c>
      <c r="Y50" s="60" t="s">
        <v>558</v>
      </c>
    </row>
    <row r="51" spans="1:25" s="435" customFormat="1" ht="61.5" customHeight="1" thickBot="1">
      <c r="A51" s="888" t="s">
        <v>1141</v>
      </c>
      <c r="B51" s="548" t="s">
        <v>2012</v>
      </c>
      <c r="C51" s="548" t="s">
        <v>2013</v>
      </c>
      <c r="D51" s="57" t="s">
        <v>2014</v>
      </c>
      <c r="E51" s="360" t="s">
        <v>2015</v>
      </c>
      <c r="F51" s="890" t="s">
        <v>54</v>
      </c>
      <c r="G51" s="890"/>
      <c r="H51" s="62" t="s">
        <v>21</v>
      </c>
      <c r="I51" s="891" t="s">
        <v>23</v>
      </c>
      <c r="J51" s="891"/>
      <c r="K51" s="62" t="s">
        <v>22</v>
      </c>
      <c r="L51" s="892" t="s">
        <v>568</v>
      </c>
      <c r="M51" s="892"/>
      <c r="N51" s="892"/>
      <c r="O51" s="57"/>
      <c r="P51" s="57" t="s">
        <v>1052</v>
      </c>
      <c r="Q51" s="57" t="s">
        <v>1052</v>
      </c>
      <c r="R51" s="57" t="s">
        <v>1052</v>
      </c>
      <c r="S51" s="57" t="s">
        <v>1052</v>
      </c>
      <c r="T51" s="64"/>
      <c r="U51" s="68">
        <v>1</v>
      </c>
      <c r="V51" s="58">
        <v>1</v>
      </c>
      <c r="W51" s="59">
        <v>2</v>
      </c>
      <c r="X51" s="58">
        <v>1</v>
      </c>
      <c r="Y51" s="437" t="s">
        <v>558</v>
      </c>
    </row>
    <row r="52" spans="1:25" s="435" customFormat="1" ht="75.75" thickBot="1">
      <c r="A52" s="947"/>
      <c r="B52" s="949" t="s">
        <v>2016</v>
      </c>
      <c r="C52" s="949" t="s">
        <v>2017</v>
      </c>
      <c r="D52" s="252" t="s">
        <v>2018</v>
      </c>
      <c r="E52" s="57" t="s">
        <v>2019</v>
      </c>
      <c r="F52" s="890" t="s">
        <v>26</v>
      </c>
      <c r="G52" s="890"/>
      <c r="H52" s="534" t="s">
        <v>21</v>
      </c>
      <c r="I52" s="891" t="s">
        <v>23</v>
      </c>
      <c r="J52" s="891"/>
      <c r="K52" s="534" t="s">
        <v>22</v>
      </c>
      <c r="L52" s="892" t="s">
        <v>568</v>
      </c>
      <c r="M52" s="892"/>
      <c r="N52" s="892"/>
      <c r="O52" s="57"/>
      <c r="P52" s="57" t="s">
        <v>1052</v>
      </c>
      <c r="Q52" s="57" t="s">
        <v>1052</v>
      </c>
      <c r="R52" s="57" t="s">
        <v>1052</v>
      </c>
      <c r="S52" s="57" t="s">
        <v>1052</v>
      </c>
      <c r="T52" s="64"/>
      <c r="U52" s="68">
        <v>1</v>
      </c>
      <c r="V52" s="58">
        <v>1</v>
      </c>
      <c r="W52" s="59">
        <v>357</v>
      </c>
      <c r="X52" s="58">
        <v>1</v>
      </c>
      <c r="Y52" s="437" t="s">
        <v>558</v>
      </c>
    </row>
    <row r="53" spans="1:25" s="435" customFormat="1" ht="88.5" customHeight="1" thickBot="1">
      <c r="A53" s="948"/>
      <c r="B53" s="949" t="s">
        <v>2020</v>
      </c>
      <c r="C53" s="949" t="s">
        <v>2021</v>
      </c>
      <c r="D53" s="252" t="s">
        <v>2022</v>
      </c>
      <c r="E53" s="57" t="s">
        <v>2023</v>
      </c>
      <c r="F53" s="890" t="s">
        <v>26</v>
      </c>
      <c r="G53" s="890"/>
      <c r="H53" s="534" t="s">
        <v>21</v>
      </c>
      <c r="I53" s="891" t="s">
        <v>23</v>
      </c>
      <c r="J53" s="891"/>
      <c r="K53" s="534" t="s">
        <v>22</v>
      </c>
      <c r="L53" s="892" t="s">
        <v>568</v>
      </c>
      <c r="M53" s="892"/>
      <c r="N53" s="892"/>
      <c r="O53" s="57"/>
      <c r="P53" s="57" t="s">
        <v>1052</v>
      </c>
      <c r="Q53" s="57" t="s">
        <v>1052</v>
      </c>
      <c r="R53" s="57" t="s">
        <v>1052</v>
      </c>
      <c r="S53" s="57" t="s">
        <v>1052</v>
      </c>
      <c r="T53" s="64"/>
      <c r="U53" s="68">
        <v>1</v>
      </c>
      <c r="V53" s="58">
        <v>1</v>
      </c>
      <c r="W53" s="59">
        <v>9</v>
      </c>
      <c r="X53" s="58">
        <v>1</v>
      </c>
      <c r="Y53" s="437" t="s">
        <v>558</v>
      </c>
    </row>
    <row r="54" spans="1:25" s="435" customFormat="1" ht="43.5" customHeight="1" thickBot="1">
      <c r="A54" s="893" t="s">
        <v>1141</v>
      </c>
      <c r="B54" s="886" t="s">
        <v>1160</v>
      </c>
      <c r="C54" s="886" t="s">
        <v>1160</v>
      </c>
      <c r="D54" s="57" t="s">
        <v>1161</v>
      </c>
      <c r="E54" s="57" t="s">
        <v>2028</v>
      </c>
      <c r="F54" s="890" t="s">
        <v>26</v>
      </c>
      <c r="G54" s="890"/>
      <c r="H54" s="534" t="s">
        <v>21</v>
      </c>
      <c r="I54" s="891" t="s">
        <v>23</v>
      </c>
      <c r="J54" s="891"/>
      <c r="K54" s="534" t="s">
        <v>22</v>
      </c>
      <c r="L54" s="892" t="s">
        <v>568</v>
      </c>
      <c r="M54" s="892"/>
      <c r="N54" s="892"/>
      <c r="O54" s="57"/>
      <c r="P54" s="57" t="s">
        <v>1052</v>
      </c>
      <c r="Q54" s="57" t="s">
        <v>1052</v>
      </c>
      <c r="R54" s="57" t="s">
        <v>1052</v>
      </c>
      <c r="S54" s="57" t="s">
        <v>1052</v>
      </c>
      <c r="T54" s="64"/>
      <c r="U54" s="68">
        <v>1</v>
      </c>
      <c r="V54" s="58">
        <v>1</v>
      </c>
      <c r="W54" s="59">
        <v>6</v>
      </c>
      <c r="X54" s="58">
        <v>1</v>
      </c>
      <c r="Y54" s="437" t="s">
        <v>558</v>
      </c>
    </row>
    <row r="55" spans="1:25" s="435" customFormat="1" ht="62.25" customHeight="1" thickBot="1">
      <c r="A55" s="894"/>
      <c r="B55" s="887"/>
      <c r="C55" s="887"/>
      <c r="D55" s="440" t="s">
        <v>1162</v>
      </c>
      <c r="E55" s="57" t="s">
        <v>2029</v>
      </c>
      <c r="F55" s="890" t="s">
        <v>26</v>
      </c>
      <c r="G55" s="890"/>
      <c r="H55" s="62" t="s">
        <v>21</v>
      </c>
      <c r="I55" s="891" t="s">
        <v>23</v>
      </c>
      <c r="J55" s="891"/>
      <c r="K55" s="62" t="s">
        <v>22</v>
      </c>
      <c r="L55" s="892" t="s">
        <v>568</v>
      </c>
      <c r="M55" s="892"/>
      <c r="N55" s="892"/>
      <c r="O55" s="57"/>
      <c r="P55" s="57" t="s">
        <v>1052</v>
      </c>
      <c r="Q55" s="57" t="s">
        <v>1052</v>
      </c>
      <c r="R55" s="57" t="s">
        <v>1052</v>
      </c>
      <c r="S55" s="57" t="s">
        <v>1052</v>
      </c>
      <c r="T55" s="64"/>
      <c r="U55" s="68">
        <v>1</v>
      </c>
      <c r="V55" s="58">
        <v>1</v>
      </c>
      <c r="W55" s="59">
        <v>52</v>
      </c>
      <c r="X55" s="58">
        <v>1</v>
      </c>
      <c r="Y55" s="437" t="s">
        <v>558</v>
      </c>
    </row>
    <row r="56" spans="1:25" s="435" customFormat="1" ht="45.75" thickBot="1">
      <c r="A56" s="894"/>
      <c r="B56" s="887"/>
      <c r="C56" s="887"/>
      <c r="D56" s="440" t="s">
        <v>1163</v>
      </c>
      <c r="E56" s="57" t="s">
        <v>2030</v>
      </c>
      <c r="F56" s="890" t="s">
        <v>26</v>
      </c>
      <c r="G56" s="890"/>
      <c r="H56" s="62" t="s">
        <v>21</v>
      </c>
      <c r="I56" s="891" t="s">
        <v>23</v>
      </c>
      <c r="J56" s="891"/>
      <c r="K56" s="62" t="s">
        <v>22</v>
      </c>
      <c r="L56" s="892" t="s">
        <v>568</v>
      </c>
      <c r="M56" s="892"/>
      <c r="N56" s="892"/>
      <c r="O56" s="57"/>
      <c r="P56" s="57" t="s">
        <v>1052</v>
      </c>
      <c r="Q56" s="57" t="s">
        <v>1052</v>
      </c>
      <c r="R56" s="57" t="s">
        <v>1052</v>
      </c>
      <c r="S56" s="57" t="s">
        <v>1052</v>
      </c>
      <c r="T56" s="64"/>
      <c r="U56" s="68">
        <v>1</v>
      </c>
      <c r="V56" s="58">
        <v>1</v>
      </c>
      <c r="W56" s="59">
        <v>129</v>
      </c>
      <c r="X56" s="58">
        <v>1</v>
      </c>
      <c r="Y56" s="437" t="s">
        <v>558</v>
      </c>
    </row>
    <row r="57" spans="1:25" s="435" customFormat="1" ht="60.75" thickBot="1">
      <c r="A57" s="894"/>
      <c r="B57" s="887"/>
      <c r="C57" s="887"/>
      <c r="D57" s="57" t="s">
        <v>1164</v>
      </c>
      <c r="E57" s="57" t="s">
        <v>2031</v>
      </c>
      <c r="F57" s="890" t="s">
        <v>26</v>
      </c>
      <c r="G57" s="890"/>
      <c r="H57" s="62" t="s">
        <v>21</v>
      </c>
      <c r="I57" s="891" t="s">
        <v>23</v>
      </c>
      <c r="J57" s="891"/>
      <c r="K57" s="62" t="s">
        <v>22</v>
      </c>
      <c r="L57" s="892" t="s">
        <v>568</v>
      </c>
      <c r="M57" s="892"/>
      <c r="N57" s="892"/>
      <c r="O57" s="57"/>
      <c r="P57" s="57" t="s">
        <v>1052</v>
      </c>
      <c r="Q57" s="57" t="s">
        <v>1052</v>
      </c>
      <c r="R57" s="57" t="s">
        <v>1052</v>
      </c>
      <c r="S57" s="57" t="s">
        <v>1052</v>
      </c>
      <c r="T57" s="64"/>
      <c r="U57" s="68">
        <v>1</v>
      </c>
      <c r="V57" s="58">
        <v>1</v>
      </c>
      <c r="W57" s="59">
        <v>69</v>
      </c>
      <c r="X57" s="58">
        <v>1</v>
      </c>
      <c r="Y57" s="437" t="s">
        <v>558</v>
      </c>
    </row>
    <row r="58" spans="1:25" s="435" customFormat="1" ht="45.75" thickBot="1">
      <c r="A58" s="894"/>
      <c r="B58" s="887"/>
      <c r="C58" s="887"/>
      <c r="D58" s="57" t="s">
        <v>1165</v>
      </c>
      <c r="E58" s="57" t="s">
        <v>2032</v>
      </c>
      <c r="F58" s="890" t="s">
        <v>26</v>
      </c>
      <c r="G58" s="890"/>
      <c r="H58" s="62" t="s">
        <v>21</v>
      </c>
      <c r="I58" s="891" t="s">
        <v>23</v>
      </c>
      <c r="J58" s="891"/>
      <c r="K58" s="62" t="s">
        <v>22</v>
      </c>
      <c r="L58" s="892" t="s">
        <v>568</v>
      </c>
      <c r="M58" s="892"/>
      <c r="N58" s="892"/>
      <c r="O58" s="57"/>
      <c r="P58" s="57" t="s">
        <v>1052</v>
      </c>
      <c r="Q58" s="57" t="s">
        <v>1052</v>
      </c>
      <c r="R58" s="57" t="s">
        <v>1052</v>
      </c>
      <c r="S58" s="57" t="s">
        <v>1052</v>
      </c>
      <c r="T58" s="64"/>
      <c r="U58" s="68">
        <v>1</v>
      </c>
      <c r="V58" s="58">
        <v>1</v>
      </c>
      <c r="W58" s="59">
        <v>1199</v>
      </c>
      <c r="X58" s="58">
        <v>1</v>
      </c>
      <c r="Y58" s="437" t="s">
        <v>558</v>
      </c>
    </row>
    <row r="59" spans="1:25" s="435" customFormat="1" ht="45.75" thickBot="1">
      <c r="A59" s="894"/>
      <c r="B59" s="887"/>
      <c r="C59" s="887"/>
      <c r="D59" s="57" t="s">
        <v>1166</v>
      </c>
      <c r="E59" s="57" t="s">
        <v>2033</v>
      </c>
      <c r="F59" s="890" t="s">
        <v>26</v>
      </c>
      <c r="G59" s="890"/>
      <c r="H59" s="62" t="s">
        <v>21</v>
      </c>
      <c r="I59" s="891" t="s">
        <v>23</v>
      </c>
      <c r="J59" s="891"/>
      <c r="K59" s="62" t="s">
        <v>22</v>
      </c>
      <c r="L59" s="892" t="s">
        <v>568</v>
      </c>
      <c r="M59" s="892"/>
      <c r="N59" s="892"/>
      <c r="O59" s="57"/>
      <c r="P59" s="57" t="s">
        <v>1052</v>
      </c>
      <c r="Q59" s="57" t="s">
        <v>1052</v>
      </c>
      <c r="R59" s="57" t="s">
        <v>1052</v>
      </c>
      <c r="S59" s="57" t="s">
        <v>1052</v>
      </c>
      <c r="T59" s="64"/>
      <c r="U59" s="68">
        <v>1</v>
      </c>
      <c r="V59" s="58">
        <v>1</v>
      </c>
      <c r="W59" s="59">
        <v>64</v>
      </c>
      <c r="X59" s="58">
        <v>1</v>
      </c>
      <c r="Y59" s="437" t="s">
        <v>558</v>
      </c>
    </row>
    <row r="60" spans="1:25" s="435" customFormat="1" ht="45.75" thickBot="1">
      <c r="A60" s="894"/>
      <c r="B60" s="887"/>
      <c r="C60" s="887"/>
      <c r="D60" s="57" t="s">
        <v>1167</v>
      </c>
      <c r="E60" s="57" t="s">
        <v>2034</v>
      </c>
      <c r="F60" s="890" t="s">
        <v>26</v>
      </c>
      <c r="G60" s="890"/>
      <c r="H60" s="62" t="s">
        <v>21</v>
      </c>
      <c r="I60" s="891" t="s">
        <v>23</v>
      </c>
      <c r="J60" s="891"/>
      <c r="K60" s="62" t="s">
        <v>22</v>
      </c>
      <c r="L60" s="892" t="s">
        <v>568</v>
      </c>
      <c r="M60" s="892"/>
      <c r="N60" s="892"/>
      <c r="O60" s="57"/>
      <c r="P60" s="57" t="s">
        <v>1052</v>
      </c>
      <c r="Q60" s="57" t="s">
        <v>1052</v>
      </c>
      <c r="R60" s="57" t="s">
        <v>1052</v>
      </c>
      <c r="S60" s="57" t="s">
        <v>1052</v>
      </c>
      <c r="T60" s="64"/>
      <c r="U60" s="68">
        <v>1</v>
      </c>
      <c r="V60" s="58">
        <v>1</v>
      </c>
      <c r="W60" s="59">
        <v>33</v>
      </c>
      <c r="X60" s="58">
        <v>1</v>
      </c>
      <c r="Y60" s="437" t="s">
        <v>558</v>
      </c>
    </row>
    <row r="61" spans="1:25" s="435" customFormat="1" ht="45.75" thickBot="1">
      <c r="A61" s="894"/>
      <c r="B61" s="887"/>
      <c r="C61" s="887"/>
      <c r="D61" s="57" t="s">
        <v>1168</v>
      </c>
      <c r="E61" s="57" t="s">
        <v>2035</v>
      </c>
      <c r="F61" s="890" t="s">
        <v>26</v>
      </c>
      <c r="G61" s="890"/>
      <c r="H61" s="62" t="s">
        <v>21</v>
      </c>
      <c r="I61" s="891" t="s">
        <v>23</v>
      </c>
      <c r="J61" s="891"/>
      <c r="K61" s="62" t="s">
        <v>22</v>
      </c>
      <c r="L61" s="892" t="s">
        <v>568</v>
      </c>
      <c r="M61" s="892"/>
      <c r="N61" s="892"/>
      <c r="O61" s="57"/>
      <c r="P61" s="57" t="s">
        <v>1052</v>
      </c>
      <c r="Q61" s="57" t="s">
        <v>1052</v>
      </c>
      <c r="R61" s="57" t="s">
        <v>1052</v>
      </c>
      <c r="S61" s="57" t="s">
        <v>1052</v>
      </c>
      <c r="T61" s="64"/>
      <c r="U61" s="68">
        <v>1</v>
      </c>
      <c r="V61" s="58">
        <v>1</v>
      </c>
      <c r="W61" s="59">
        <v>140</v>
      </c>
      <c r="X61" s="58">
        <v>1</v>
      </c>
      <c r="Y61" s="437" t="s">
        <v>558</v>
      </c>
    </row>
    <row r="62" spans="1:25" s="435" customFormat="1" ht="45.75" thickBot="1">
      <c r="A62" s="894"/>
      <c r="B62" s="887"/>
      <c r="C62" s="887"/>
      <c r="D62" s="57" t="s">
        <v>1169</v>
      </c>
      <c r="E62" s="57" t="s">
        <v>2036</v>
      </c>
      <c r="F62" s="890" t="s">
        <v>26</v>
      </c>
      <c r="G62" s="890"/>
      <c r="H62" s="62" t="s">
        <v>21</v>
      </c>
      <c r="I62" s="891" t="s">
        <v>23</v>
      </c>
      <c r="J62" s="891"/>
      <c r="K62" s="62" t="s">
        <v>22</v>
      </c>
      <c r="L62" s="892" t="s">
        <v>568</v>
      </c>
      <c r="M62" s="892"/>
      <c r="N62" s="892"/>
      <c r="O62" s="57"/>
      <c r="P62" s="57" t="s">
        <v>1052</v>
      </c>
      <c r="Q62" s="57" t="s">
        <v>1052</v>
      </c>
      <c r="R62" s="57" t="s">
        <v>1052</v>
      </c>
      <c r="S62" s="57" t="s">
        <v>1052</v>
      </c>
      <c r="T62" s="64"/>
      <c r="U62" s="68">
        <v>1</v>
      </c>
      <c r="V62" s="58">
        <v>1</v>
      </c>
      <c r="W62" s="59">
        <v>18</v>
      </c>
      <c r="X62" s="58">
        <v>1</v>
      </c>
      <c r="Y62" s="437" t="s">
        <v>558</v>
      </c>
    </row>
    <row r="63" spans="1:25" s="435" customFormat="1" ht="45.75" thickBot="1">
      <c r="A63" s="895"/>
      <c r="B63" s="887"/>
      <c r="C63" s="887"/>
      <c r="D63" s="57" t="s">
        <v>1170</v>
      </c>
      <c r="E63" s="57" t="s">
        <v>2037</v>
      </c>
      <c r="F63" s="890" t="s">
        <v>26</v>
      </c>
      <c r="G63" s="890"/>
      <c r="H63" s="62" t="s">
        <v>21</v>
      </c>
      <c r="I63" s="891" t="s">
        <v>23</v>
      </c>
      <c r="J63" s="891"/>
      <c r="K63" s="62" t="s">
        <v>22</v>
      </c>
      <c r="L63" s="892" t="s">
        <v>568</v>
      </c>
      <c r="M63" s="892"/>
      <c r="N63" s="892"/>
      <c r="O63" s="57"/>
      <c r="P63" s="57" t="s">
        <v>1052</v>
      </c>
      <c r="Q63" s="57" t="s">
        <v>1052</v>
      </c>
      <c r="R63" s="57" t="s">
        <v>1052</v>
      </c>
      <c r="S63" s="57" t="s">
        <v>1052</v>
      </c>
      <c r="T63" s="64"/>
      <c r="U63" s="68">
        <v>1</v>
      </c>
      <c r="V63" s="58">
        <v>1</v>
      </c>
      <c r="W63" s="59">
        <v>28</v>
      </c>
      <c r="X63" s="58">
        <v>1</v>
      </c>
      <c r="Y63" s="437" t="s">
        <v>558</v>
      </c>
    </row>
    <row r="64" spans="1:25" s="435" customFormat="1" ht="60.75" thickBot="1">
      <c r="A64" s="550" t="s">
        <v>1141</v>
      </c>
      <c r="B64" s="548" t="s">
        <v>1160</v>
      </c>
      <c r="C64" s="548" t="s">
        <v>1160</v>
      </c>
      <c r="D64" s="57" t="s">
        <v>1171</v>
      </c>
      <c r="E64" s="57" t="s">
        <v>2038</v>
      </c>
      <c r="F64" s="890" t="s">
        <v>26</v>
      </c>
      <c r="G64" s="890"/>
      <c r="H64" s="62" t="s">
        <v>21</v>
      </c>
      <c r="I64" s="891" t="s">
        <v>23</v>
      </c>
      <c r="J64" s="891"/>
      <c r="K64" s="62" t="s">
        <v>22</v>
      </c>
      <c r="L64" s="892" t="s">
        <v>568</v>
      </c>
      <c r="M64" s="892"/>
      <c r="N64" s="892"/>
      <c r="O64" s="57"/>
      <c r="P64" s="57" t="s">
        <v>1052</v>
      </c>
      <c r="Q64" s="57" t="s">
        <v>1052</v>
      </c>
      <c r="R64" s="57" t="s">
        <v>1052</v>
      </c>
      <c r="S64" s="57" t="s">
        <v>1052</v>
      </c>
      <c r="T64" s="64"/>
      <c r="U64" s="68">
        <v>1</v>
      </c>
      <c r="V64" s="58">
        <v>1</v>
      </c>
      <c r="W64" s="59">
        <v>1</v>
      </c>
      <c r="X64" s="58">
        <v>1</v>
      </c>
      <c r="Y64" s="437" t="s">
        <v>558</v>
      </c>
    </row>
    <row r="65" spans="1:25" s="435" customFormat="1" ht="72.75" customHeight="1" thickBot="1">
      <c r="A65" s="436" t="s">
        <v>1158</v>
      </c>
      <c r="B65" s="548" t="s">
        <v>1159</v>
      </c>
      <c r="C65" s="548" t="s">
        <v>1979</v>
      </c>
      <c r="D65" s="57" t="s">
        <v>1980</v>
      </c>
      <c r="E65" s="57" t="s">
        <v>1981</v>
      </c>
      <c r="F65" s="604" t="s">
        <v>26</v>
      </c>
      <c r="G65" s="605"/>
      <c r="H65" s="62" t="s">
        <v>21</v>
      </c>
      <c r="I65" s="606" t="s">
        <v>23</v>
      </c>
      <c r="J65" s="607"/>
      <c r="K65" s="62" t="s">
        <v>22</v>
      </c>
      <c r="L65" s="602" t="s">
        <v>568</v>
      </c>
      <c r="M65" s="608"/>
      <c r="N65" s="603"/>
      <c r="O65" s="57"/>
      <c r="P65" s="57" t="s">
        <v>1052</v>
      </c>
      <c r="Q65" s="57" t="s">
        <v>1052</v>
      </c>
      <c r="R65" s="57" t="s">
        <v>1052</v>
      </c>
      <c r="S65" s="57" t="s">
        <v>1052</v>
      </c>
      <c r="T65" s="64"/>
      <c r="U65" s="68">
        <v>0.8</v>
      </c>
      <c r="V65" s="68">
        <v>0.8</v>
      </c>
      <c r="W65" s="59">
        <v>36</v>
      </c>
      <c r="X65" s="58">
        <v>0.7782</v>
      </c>
      <c r="Y65" s="437" t="s">
        <v>566</v>
      </c>
    </row>
    <row r="66" spans="1:25" s="435" customFormat="1" ht="15.75" thickBot="1">
      <c r="A66" s="588" t="s">
        <v>601</v>
      </c>
      <c r="B66" s="708"/>
      <c r="C66" s="708"/>
      <c r="D66" s="708"/>
      <c r="E66" s="708"/>
      <c r="F66" s="588"/>
      <c r="G66" s="588"/>
      <c r="H66" s="588"/>
      <c r="I66" s="588"/>
      <c r="J66" s="588"/>
      <c r="K66" s="588"/>
      <c r="L66" s="588"/>
      <c r="M66" s="588"/>
      <c r="N66" s="588"/>
      <c r="O66" s="588"/>
      <c r="P66" s="588"/>
      <c r="Q66" s="588"/>
      <c r="R66" s="588"/>
      <c r="S66" s="588"/>
      <c r="T66" s="588"/>
      <c r="U66" s="588"/>
      <c r="V66" s="588"/>
      <c r="W66" s="588"/>
      <c r="X66" s="588"/>
      <c r="Y66" s="588"/>
    </row>
    <row r="67" spans="1:25" s="435" customFormat="1" ht="15.75" thickBot="1">
      <c r="A67" s="588" t="s">
        <v>602</v>
      </c>
      <c r="B67" s="588"/>
      <c r="C67" s="588"/>
      <c r="D67" s="588"/>
      <c r="E67" s="588"/>
      <c r="F67" s="588"/>
      <c r="G67" s="588"/>
      <c r="H67" s="588"/>
      <c r="I67" s="588"/>
      <c r="J67" s="588"/>
      <c r="K67" s="588" t="s">
        <v>603</v>
      </c>
      <c r="L67" s="588"/>
      <c r="M67" s="588"/>
      <c r="N67" s="588"/>
      <c r="O67" s="588"/>
      <c r="P67" s="588"/>
      <c r="Q67" s="588"/>
      <c r="R67" s="588"/>
      <c r="S67" s="588"/>
      <c r="T67" s="588"/>
      <c r="U67" s="588"/>
      <c r="V67" s="588"/>
      <c r="W67" s="588"/>
      <c r="X67" s="588"/>
      <c r="Y67" s="588"/>
    </row>
    <row r="68" spans="1:25" s="435" customFormat="1" ht="15.75" thickBot="1">
      <c r="A68" s="588" t="s">
        <v>410</v>
      </c>
      <c r="B68" s="588"/>
      <c r="C68" s="588"/>
      <c r="D68" s="588"/>
      <c r="E68" s="588"/>
      <c r="F68" s="588" t="s">
        <v>49</v>
      </c>
      <c r="G68" s="588"/>
      <c r="H68" s="588"/>
      <c r="I68" s="588"/>
      <c r="J68" s="588"/>
      <c r="K68" s="589" t="s">
        <v>604</v>
      </c>
      <c r="L68" s="590" t="s">
        <v>605</v>
      </c>
      <c r="M68" s="591"/>
      <c r="N68" s="591"/>
      <c r="O68" s="591"/>
      <c r="P68" s="591"/>
      <c r="Q68" s="591"/>
      <c r="R68" s="591"/>
      <c r="S68" s="591"/>
      <c r="T68" s="591"/>
      <c r="U68" s="591"/>
      <c r="V68" s="591"/>
      <c r="W68" s="591"/>
      <c r="X68" s="591"/>
      <c r="Y68" s="592"/>
    </row>
    <row r="69" spans="1:25" s="435" customFormat="1" ht="15.75" thickBot="1">
      <c r="A69" s="588"/>
      <c r="B69" s="588"/>
      <c r="C69" s="588" t="s">
        <v>0</v>
      </c>
      <c r="D69" s="588" t="s">
        <v>1</v>
      </c>
      <c r="E69" s="588" t="s">
        <v>3</v>
      </c>
      <c r="F69" s="588" t="s">
        <v>0</v>
      </c>
      <c r="G69" s="588" t="s">
        <v>2</v>
      </c>
      <c r="H69" s="588"/>
      <c r="I69" s="589" t="s">
        <v>33</v>
      </c>
      <c r="J69" s="588" t="s">
        <v>3</v>
      </c>
      <c r="K69" s="589"/>
      <c r="L69" s="590" t="s">
        <v>606</v>
      </c>
      <c r="M69" s="591"/>
      <c r="N69" s="591"/>
      <c r="O69" s="591"/>
      <c r="P69" s="591"/>
      <c r="Q69" s="592"/>
      <c r="R69" s="593" t="s">
        <v>49</v>
      </c>
      <c r="S69" s="594"/>
      <c r="T69" s="594"/>
      <c r="U69" s="594"/>
      <c r="V69" s="595"/>
      <c r="W69" s="596" t="s">
        <v>607</v>
      </c>
      <c r="X69" s="597"/>
      <c r="Y69" s="600" t="s">
        <v>608</v>
      </c>
    </row>
    <row r="70" spans="1:25" s="435" customFormat="1" ht="26.25" thickBot="1">
      <c r="A70" s="588"/>
      <c r="B70" s="588"/>
      <c r="C70" s="588"/>
      <c r="D70" s="588"/>
      <c r="E70" s="588"/>
      <c r="F70" s="588"/>
      <c r="G70" s="588"/>
      <c r="H70" s="588"/>
      <c r="I70" s="589"/>
      <c r="J70" s="588"/>
      <c r="K70" s="589"/>
      <c r="L70" s="590" t="s">
        <v>609</v>
      </c>
      <c r="M70" s="592"/>
      <c r="N70" s="590" t="s">
        <v>1</v>
      </c>
      <c r="O70" s="592"/>
      <c r="P70" s="593" t="s">
        <v>3</v>
      </c>
      <c r="Q70" s="595"/>
      <c r="R70" s="305" t="s">
        <v>609</v>
      </c>
      <c r="S70" s="593" t="s">
        <v>2</v>
      </c>
      <c r="T70" s="595"/>
      <c r="U70" s="81" t="s">
        <v>610</v>
      </c>
      <c r="V70" s="306" t="s">
        <v>3</v>
      </c>
      <c r="W70" s="598"/>
      <c r="X70" s="599"/>
      <c r="Y70" s="601"/>
    </row>
    <row r="71" spans="1:25" s="435" customFormat="1" ht="15.75" thickBot="1">
      <c r="A71" s="576" t="s">
        <v>611</v>
      </c>
      <c r="B71" s="577"/>
      <c r="C71" s="83">
        <f>120157.2+2529.8+27633.8+13673.8+667.4+123587.9</f>
        <v>288249.89999999997</v>
      </c>
      <c r="D71" s="83"/>
      <c r="E71" s="84">
        <f>SUM(C71:D71)</f>
        <v>288249.89999999997</v>
      </c>
      <c r="F71" s="83"/>
      <c r="G71" s="85" t="s">
        <v>577</v>
      </c>
      <c r="H71" s="83"/>
      <c r="I71" s="83"/>
      <c r="J71" s="84">
        <f>SUM(F71:I71)</f>
        <v>0</v>
      </c>
      <c r="K71" s="84">
        <f>E71+J71</f>
        <v>288249.89999999997</v>
      </c>
      <c r="L71" s="580">
        <f>87182.5+2529.8+18568.8+9396.6+653.3+114300.8</f>
        <v>232631.80000000002</v>
      </c>
      <c r="M71" s="581"/>
      <c r="N71" s="580"/>
      <c r="O71" s="581"/>
      <c r="P71" s="582">
        <f>SUM(L71:O71)</f>
        <v>232631.80000000002</v>
      </c>
      <c r="Q71" s="583"/>
      <c r="R71" s="86"/>
      <c r="S71" s="85" t="s">
        <v>581</v>
      </c>
      <c r="T71" s="86"/>
      <c r="U71" s="86"/>
      <c r="V71" s="87">
        <f>SUM(R71,T71,U71)</f>
        <v>0</v>
      </c>
      <c r="W71" s="706">
        <f>SUM(P71,V71)</f>
        <v>232631.80000000002</v>
      </c>
      <c r="X71" s="707"/>
      <c r="Y71" s="88">
        <f>IF(W71=0,0,W71/K71)</f>
        <v>0.80704902239341647</v>
      </c>
    </row>
    <row r="72" spans="1:25" s="435" customFormat="1" ht="15.75" thickBot="1">
      <c r="A72" s="576" t="s">
        <v>612</v>
      </c>
      <c r="B72" s="577"/>
      <c r="C72" s="83"/>
      <c r="D72" s="83"/>
      <c r="E72" s="84">
        <f>SUM(C72:D72)</f>
        <v>0</v>
      </c>
      <c r="F72" s="83"/>
      <c r="G72" s="85" t="s">
        <v>581</v>
      </c>
      <c r="H72" s="83">
        <f>4863+335.5+2507.2+937.2+622.8+1437.4+159.1+3.4+27.5+134+201.5+500+529</f>
        <v>12257.599999999999</v>
      </c>
      <c r="I72" s="83"/>
      <c r="J72" s="84">
        <f>SUM(F72:I72)</f>
        <v>12257.599999999999</v>
      </c>
      <c r="K72" s="84">
        <f>J72+E72</f>
        <v>12257.599999999999</v>
      </c>
      <c r="L72" s="580"/>
      <c r="M72" s="581"/>
      <c r="N72" s="586"/>
      <c r="O72" s="587"/>
      <c r="P72" s="582">
        <f>SUM(L72:O72)</f>
        <v>0</v>
      </c>
      <c r="Q72" s="583"/>
      <c r="R72" s="86"/>
      <c r="S72" s="85" t="s">
        <v>581</v>
      </c>
      <c r="T72" s="86">
        <f>4849.9+335.5+1247.2+937.2+622.8+1437.4+157.5+27.5+132+201.4+492.8+521.9</f>
        <v>10963.099999999999</v>
      </c>
      <c r="U72" s="86"/>
      <c r="V72" s="87">
        <f>SUM(R72,T72,U72)</f>
        <v>10963.099999999999</v>
      </c>
      <c r="W72" s="706">
        <f>SUM(P72,V72)</f>
        <v>10963.099999999999</v>
      </c>
      <c r="X72" s="707"/>
      <c r="Y72" s="88">
        <f>IF(W72=0,0,W72/K72)</f>
        <v>0.8943920506461297</v>
      </c>
    </row>
    <row r="73" spans="1:25" s="435" customFormat="1" ht="15.75" thickBot="1">
      <c r="A73" s="561" t="s">
        <v>613</v>
      </c>
      <c r="B73" s="562"/>
      <c r="C73" s="562"/>
      <c r="D73" s="562"/>
      <c r="E73" s="562"/>
      <c r="F73" s="562"/>
      <c r="G73" s="562"/>
      <c r="H73" s="562"/>
      <c r="I73" s="562"/>
      <c r="J73" s="562"/>
      <c r="K73" s="562"/>
      <c r="L73" s="562"/>
      <c r="M73" s="562"/>
      <c r="N73" s="562"/>
      <c r="O73" s="562"/>
      <c r="P73" s="562"/>
      <c r="Q73" s="562"/>
      <c r="R73" s="562"/>
      <c r="S73" s="562"/>
      <c r="T73" s="562"/>
      <c r="U73" s="562"/>
      <c r="V73" s="562"/>
      <c r="W73" s="562"/>
      <c r="X73" s="563"/>
      <c r="Y73" s="564"/>
    </row>
    <row r="74" spans="1:25" s="435" customFormat="1" ht="16.5" thickTop="1" thickBot="1">
      <c r="A74" s="430"/>
      <c r="B74" s="431"/>
      <c r="C74" s="432"/>
      <c r="D74" s="433"/>
      <c r="E74" s="433"/>
      <c r="F74" s="433"/>
      <c r="G74" s="433"/>
      <c r="H74" s="433"/>
      <c r="I74" s="433"/>
      <c r="J74" s="433"/>
      <c r="K74" s="433"/>
      <c r="L74" s="433"/>
      <c r="M74" s="433"/>
      <c r="N74" s="433"/>
      <c r="O74" s="433"/>
      <c r="P74" s="433"/>
      <c r="Q74" s="433"/>
      <c r="R74" s="433"/>
      <c r="S74" s="433"/>
      <c r="T74" s="433"/>
      <c r="U74" s="433"/>
      <c r="V74" s="433"/>
      <c r="W74" s="433"/>
      <c r="X74" s="433"/>
      <c r="Y74" s="434"/>
    </row>
    <row r="75" spans="1:25" s="435" customFormat="1" ht="17.25" thickTop="1" thickBot="1">
      <c r="A75" s="565" t="s">
        <v>1034</v>
      </c>
      <c r="B75" s="566"/>
      <c r="C75" s="567"/>
      <c r="D75" s="568"/>
      <c r="E75" s="568"/>
      <c r="F75" s="568"/>
      <c r="G75" s="568"/>
      <c r="H75" s="568"/>
      <c r="I75" s="568"/>
      <c r="J75" s="568"/>
      <c r="K75" s="568"/>
      <c r="L75" s="568"/>
      <c r="M75" s="568"/>
      <c r="N75" s="568"/>
      <c r="O75" s="568"/>
      <c r="P75" s="568"/>
      <c r="Q75" s="568"/>
      <c r="R75" s="568"/>
      <c r="S75" s="568"/>
      <c r="T75" s="568"/>
      <c r="U75" s="568"/>
      <c r="V75" s="568"/>
      <c r="W75" s="568"/>
      <c r="X75" s="568"/>
      <c r="Y75" s="569"/>
    </row>
    <row r="335" spans="53:69" ht="15.75" thickBot="1">
      <c r="BA335" s="90" t="s">
        <v>614</v>
      </c>
      <c r="BB335" s="13" t="s">
        <v>615</v>
      </c>
      <c r="BC335" s="575" t="s">
        <v>616</v>
      </c>
      <c r="BD335" s="575"/>
      <c r="BE335" s="575"/>
      <c r="BF335" s="575"/>
      <c r="BG335" s="91" t="s">
        <v>617</v>
      </c>
      <c r="BH335" s="91" t="s">
        <v>618</v>
      </c>
      <c r="BI335" s="263" t="s">
        <v>619</v>
      </c>
      <c r="BJ335" s="7" t="s">
        <v>620</v>
      </c>
      <c r="BK335" s="92" t="s">
        <v>621</v>
      </c>
      <c r="BL335" s="92" t="s">
        <v>34</v>
      </c>
      <c r="BM335" s="92" t="s">
        <v>35</v>
      </c>
      <c r="BN335" s="93" t="s">
        <v>622</v>
      </c>
      <c r="BO335" s="94" t="s">
        <v>623</v>
      </c>
      <c r="BP335" s="14" t="s">
        <v>44</v>
      </c>
      <c r="BQ335" s="14"/>
    </row>
    <row r="336" spans="53:69" ht="15.75">
      <c r="BA336" s="90" t="str">
        <f t="shared" ref="BA336:BA378" si="0">MID(BB336,1,4)</f>
        <v>E011</v>
      </c>
      <c r="BB336" s="95" t="s">
        <v>45</v>
      </c>
      <c r="BC336" s="96" t="s">
        <v>624</v>
      </c>
      <c r="BD336" s="97" t="s">
        <v>625</v>
      </c>
      <c r="BE336" s="98" t="s">
        <v>626</v>
      </c>
      <c r="BF336" s="99" t="s">
        <v>4</v>
      </c>
      <c r="BG336" s="7" t="s">
        <v>37</v>
      </c>
      <c r="BH336" s="9" t="s">
        <v>38</v>
      </c>
      <c r="BI336" s="7" t="s">
        <v>36</v>
      </c>
      <c r="BJ336" s="100" t="s">
        <v>627</v>
      </c>
      <c r="BK336" s="7" t="s">
        <v>10</v>
      </c>
      <c r="BN336" s="295" t="s">
        <v>628</v>
      </c>
      <c r="BO336" s="101" t="s">
        <v>629</v>
      </c>
      <c r="BP336" s="4" t="s">
        <v>56</v>
      </c>
      <c r="BQ336" s="102"/>
    </row>
    <row r="337" spans="53:69" ht="15.75">
      <c r="BA337" s="90" t="str">
        <f t="shared" si="0"/>
        <v>E012</v>
      </c>
      <c r="BB337" s="103" t="s">
        <v>58</v>
      </c>
      <c r="BC337" s="556" t="s">
        <v>630</v>
      </c>
      <c r="BD337" s="557" t="s">
        <v>631</v>
      </c>
      <c r="BE337" s="104" t="s">
        <v>632</v>
      </c>
      <c r="BF337" s="295"/>
      <c r="BG337" s="7" t="s">
        <v>50</v>
      </c>
      <c r="BH337" s="9" t="s">
        <v>51</v>
      </c>
      <c r="BI337" s="7" t="s">
        <v>43</v>
      </c>
      <c r="BJ337" s="100" t="s">
        <v>563</v>
      </c>
      <c r="BK337" s="7" t="s">
        <v>46</v>
      </c>
      <c r="BL337" s="11" t="s">
        <v>47</v>
      </c>
      <c r="BM337" s="7" t="s">
        <v>48</v>
      </c>
      <c r="BN337" s="295" t="s">
        <v>633</v>
      </c>
      <c r="BO337" s="105" t="s">
        <v>634</v>
      </c>
      <c r="BP337" s="4" t="s">
        <v>67</v>
      </c>
      <c r="BQ337" s="102"/>
    </row>
    <row r="338" spans="53:69" ht="15.75">
      <c r="BA338" s="90" t="str">
        <f t="shared" si="0"/>
        <v>E013</v>
      </c>
      <c r="BB338" s="103" t="s">
        <v>69</v>
      </c>
      <c r="BC338" s="556"/>
      <c r="BD338" s="557"/>
      <c r="BE338" s="104" t="s">
        <v>635</v>
      </c>
      <c r="BF338" s="295"/>
      <c r="BG338" s="7" t="s">
        <v>62</v>
      </c>
      <c r="BH338" s="9" t="s">
        <v>63</v>
      </c>
      <c r="BI338" s="7" t="s">
        <v>55</v>
      </c>
      <c r="BJ338" s="100" t="s">
        <v>636</v>
      </c>
      <c r="BK338" s="7" t="s">
        <v>59</v>
      </c>
      <c r="BL338" s="7" t="s">
        <v>60</v>
      </c>
      <c r="BM338" s="7" t="s">
        <v>61</v>
      </c>
      <c r="BN338" s="295" t="s">
        <v>637</v>
      </c>
      <c r="BO338" s="106" t="s">
        <v>638</v>
      </c>
      <c r="BP338" s="4" t="s">
        <v>76</v>
      </c>
      <c r="BQ338" s="107"/>
    </row>
    <row r="339" spans="53:69" ht="30">
      <c r="BA339" s="90" t="str">
        <f t="shared" si="0"/>
        <v>E015</v>
      </c>
      <c r="BB339" s="108" t="s">
        <v>86</v>
      </c>
      <c r="BC339" s="556" t="s">
        <v>639</v>
      </c>
      <c r="BD339" s="557" t="s">
        <v>640</v>
      </c>
      <c r="BE339" s="109" t="s">
        <v>641</v>
      </c>
      <c r="BF339" s="558"/>
      <c r="BG339" s="7" t="s">
        <v>72</v>
      </c>
      <c r="BH339" s="9" t="s">
        <v>73</v>
      </c>
      <c r="BI339" s="7" t="s">
        <v>66</v>
      </c>
      <c r="BJ339" s="100" t="s">
        <v>68</v>
      </c>
      <c r="BK339" s="7" t="s">
        <v>70</v>
      </c>
      <c r="BL339" s="7" t="s">
        <v>12</v>
      </c>
      <c r="BM339" s="7" t="s">
        <v>71</v>
      </c>
      <c r="BN339" s="295" t="s">
        <v>642</v>
      </c>
      <c r="BO339" s="101" t="s">
        <v>274</v>
      </c>
      <c r="BP339" s="4" t="s">
        <v>643</v>
      </c>
      <c r="BQ339" s="107"/>
    </row>
    <row r="340" spans="53:69" ht="30">
      <c r="BA340" s="90" t="str">
        <f t="shared" si="0"/>
        <v>E021</v>
      </c>
      <c r="BB340" s="103" t="s">
        <v>94</v>
      </c>
      <c r="BC340" s="556"/>
      <c r="BD340" s="557"/>
      <c r="BE340" s="110" t="s">
        <v>644</v>
      </c>
      <c r="BF340" s="558"/>
      <c r="BG340" s="7" t="s">
        <v>15</v>
      </c>
      <c r="BH340" s="9" t="s">
        <v>81</v>
      </c>
      <c r="BI340" s="7" t="s">
        <v>75</v>
      </c>
      <c r="BJ340" s="100" t="s">
        <v>77</v>
      </c>
      <c r="BL340" s="7" t="s">
        <v>79</v>
      </c>
      <c r="BM340" s="7" t="s">
        <v>80</v>
      </c>
      <c r="BN340" s="295" t="s">
        <v>645</v>
      </c>
      <c r="BO340" s="105" t="s">
        <v>646</v>
      </c>
      <c r="BP340" s="4" t="s">
        <v>92</v>
      </c>
      <c r="BQ340" s="111"/>
    </row>
    <row r="341" spans="53:69" ht="30">
      <c r="BA341" s="90" t="str">
        <f t="shared" si="0"/>
        <v>E031</v>
      </c>
      <c r="BB341" s="1" t="s">
        <v>101</v>
      </c>
      <c r="BC341" s="556"/>
      <c r="BD341" s="557"/>
      <c r="BE341" s="110" t="s">
        <v>647</v>
      </c>
      <c r="BF341" s="558"/>
      <c r="BG341" s="8"/>
      <c r="BH341" s="9" t="s">
        <v>89</v>
      </c>
      <c r="BI341" s="7" t="s">
        <v>84</v>
      </c>
      <c r="BJ341" s="100" t="s">
        <v>85</v>
      </c>
      <c r="BL341" s="7" t="s">
        <v>87</v>
      </c>
      <c r="BM341" s="7" t="s">
        <v>88</v>
      </c>
      <c r="BN341" s="295" t="s">
        <v>648</v>
      </c>
      <c r="BO341" s="106" t="s">
        <v>5</v>
      </c>
      <c r="BP341" s="4" t="s">
        <v>234</v>
      </c>
      <c r="BQ341" s="111"/>
    </row>
    <row r="342" spans="53:69" ht="15.75">
      <c r="BA342" s="90" t="str">
        <f t="shared" si="0"/>
        <v>S034</v>
      </c>
      <c r="BB342" s="1" t="s">
        <v>649</v>
      </c>
      <c r="BC342" s="556"/>
      <c r="BD342" s="557"/>
      <c r="BE342" s="112" t="s">
        <v>650</v>
      </c>
      <c r="BF342" s="558"/>
      <c r="BG342" s="8"/>
      <c r="BH342" s="9" t="s">
        <v>97</v>
      </c>
      <c r="BI342" s="7" t="s">
        <v>91</v>
      </c>
      <c r="BJ342" s="100" t="s">
        <v>93</v>
      </c>
      <c r="BL342" s="7" t="s">
        <v>95</v>
      </c>
      <c r="BM342" s="7" t="s">
        <v>96</v>
      </c>
      <c r="BN342" s="295" t="s">
        <v>651</v>
      </c>
      <c r="BO342" s="101"/>
      <c r="BP342" s="4" t="s">
        <v>240</v>
      </c>
      <c r="BQ342" s="111"/>
    </row>
    <row r="343" spans="53:69">
      <c r="BA343" s="90" t="str">
        <f t="shared" si="0"/>
        <v>E035</v>
      </c>
      <c r="BB343" s="113" t="s">
        <v>652</v>
      </c>
      <c r="BC343" s="559" t="s">
        <v>653</v>
      </c>
      <c r="BD343" s="560" t="s">
        <v>654</v>
      </c>
      <c r="BE343" s="114" t="s">
        <v>655</v>
      </c>
      <c r="BF343" s="295"/>
      <c r="BG343" s="8"/>
      <c r="BH343" s="7" t="s">
        <v>104</v>
      </c>
      <c r="BI343" s="7" t="s">
        <v>99</v>
      </c>
      <c r="BJ343" s="100" t="s">
        <v>100</v>
      </c>
      <c r="BL343" s="7" t="s">
        <v>102</v>
      </c>
      <c r="BM343" s="7" t="s">
        <v>103</v>
      </c>
      <c r="BN343" s="295" t="s">
        <v>656</v>
      </c>
      <c r="BO343" s="106"/>
      <c r="BP343" s="4" t="s">
        <v>109</v>
      </c>
      <c r="BQ343" s="111"/>
    </row>
    <row r="344" spans="53:69">
      <c r="BA344" s="90" t="str">
        <f t="shared" si="0"/>
        <v>E036</v>
      </c>
      <c r="BB344" s="115" t="s">
        <v>657</v>
      </c>
      <c r="BC344" s="559"/>
      <c r="BD344" s="560"/>
      <c r="BE344" s="114" t="s">
        <v>658</v>
      </c>
      <c r="BF344" s="295"/>
      <c r="BG344" s="8"/>
      <c r="BH344" s="7" t="s">
        <v>107</v>
      </c>
      <c r="BI344" s="7" t="s">
        <v>105</v>
      </c>
      <c r="BJ344" s="100" t="s">
        <v>659</v>
      </c>
      <c r="BL344" s="7" t="s">
        <v>106</v>
      </c>
      <c r="BM344" s="7" t="s">
        <v>14</v>
      </c>
      <c r="BN344" s="295" t="s">
        <v>660</v>
      </c>
      <c r="BO344" s="105"/>
      <c r="BP344" s="4" t="s">
        <v>301</v>
      </c>
      <c r="BQ344" s="111"/>
    </row>
    <row r="345" spans="53:69" ht="15.75">
      <c r="BA345" s="90" t="str">
        <f t="shared" si="0"/>
        <v>F037</v>
      </c>
      <c r="BB345" s="115" t="s">
        <v>661</v>
      </c>
      <c r="BC345" s="559"/>
      <c r="BD345" s="560"/>
      <c r="BE345" s="116" t="s">
        <v>662</v>
      </c>
      <c r="BF345" s="295"/>
      <c r="BG345" s="8"/>
      <c r="BH345" s="7" t="s">
        <v>113</v>
      </c>
      <c r="BI345" s="7" t="s">
        <v>108</v>
      </c>
      <c r="BJ345" s="100" t="s">
        <v>110</v>
      </c>
      <c r="BL345" s="7" t="s">
        <v>111</v>
      </c>
      <c r="BM345" s="7" t="s">
        <v>112</v>
      </c>
      <c r="BN345" s="295" t="s">
        <v>663</v>
      </c>
      <c r="BO345" s="106"/>
      <c r="BP345" s="4" t="s">
        <v>309</v>
      </c>
      <c r="BQ345" s="111"/>
    </row>
    <row r="346" spans="53:69" ht="15.75">
      <c r="BA346" s="90" t="str">
        <f t="shared" si="0"/>
        <v>PA17</v>
      </c>
      <c r="BB346" s="117" t="s">
        <v>275</v>
      </c>
      <c r="BC346" s="559"/>
      <c r="BD346" s="560"/>
      <c r="BE346" s="112" t="s">
        <v>664</v>
      </c>
      <c r="BF346" s="295"/>
      <c r="BG346" s="8"/>
      <c r="BH346" s="7" t="s">
        <v>118</v>
      </c>
      <c r="BI346" s="7" t="s">
        <v>114</v>
      </c>
      <c r="BJ346" s="100" t="s">
        <v>665</v>
      </c>
      <c r="BL346" s="7" t="s">
        <v>116</v>
      </c>
      <c r="BM346" s="7" t="s">
        <v>117</v>
      </c>
      <c r="BN346" s="295" t="s">
        <v>666</v>
      </c>
      <c r="BO346" s="106"/>
      <c r="BP346" s="4" t="s">
        <v>8</v>
      </c>
      <c r="BQ346" s="111"/>
    </row>
    <row r="347" spans="53:69" ht="15.75">
      <c r="BA347" s="90" t="str">
        <f t="shared" si="0"/>
        <v>P123</v>
      </c>
      <c r="BB347" s="1" t="s">
        <v>289</v>
      </c>
      <c r="BC347" s="559"/>
      <c r="BD347" s="560"/>
      <c r="BE347" s="112" t="s">
        <v>667</v>
      </c>
      <c r="BF347" s="295"/>
      <c r="BG347" s="8"/>
      <c r="BH347" s="7" t="s">
        <v>123</v>
      </c>
      <c r="BI347" s="7" t="s">
        <v>119</v>
      </c>
      <c r="BJ347" s="100" t="s">
        <v>125</v>
      </c>
      <c r="BL347" s="7" t="s">
        <v>121</v>
      </c>
      <c r="BM347" s="7" t="s">
        <v>122</v>
      </c>
      <c r="BN347" s="295" t="s">
        <v>668</v>
      </c>
      <c r="BO347" s="106"/>
      <c r="BP347" s="4" t="s">
        <v>130</v>
      </c>
      <c r="BQ347" s="118"/>
    </row>
    <row r="348" spans="53:69" ht="15.75">
      <c r="BA348" s="90" t="str">
        <f t="shared" si="0"/>
        <v>E043</v>
      </c>
      <c r="BB348" s="119" t="s">
        <v>669</v>
      </c>
      <c r="BC348" s="559"/>
      <c r="BD348" s="560"/>
      <c r="BE348" s="112" t="s">
        <v>670</v>
      </c>
      <c r="BF348" s="295"/>
      <c r="BG348" s="8"/>
      <c r="BH348" s="7" t="s">
        <v>128</v>
      </c>
      <c r="BI348" s="7" t="s">
        <v>124</v>
      </c>
      <c r="BJ348" s="100" t="s">
        <v>120</v>
      </c>
      <c r="BL348" s="7" t="s">
        <v>126</v>
      </c>
      <c r="BM348" s="7" t="s">
        <v>127</v>
      </c>
      <c r="BN348" s="295" t="s">
        <v>671</v>
      </c>
      <c r="BO348" s="120"/>
      <c r="BP348" s="111"/>
      <c r="BQ348" s="118"/>
    </row>
    <row r="349" spans="53:69" ht="31.5">
      <c r="BA349" s="90" t="str">
        <f t="shared" si="0"/>
        <v>E044</v>
      </c>
      <c r="BB349" s="119" t="s">
        <v>672</v>
      </c>
      <c r="BC349" s="559"/>
      <c r="BD349" s="560"/>
      <c r="BE349" s="112" t="s">
        <v>673</v>
      </c>
      <c r="BF349" s="295"/>
      <c r="BG349" s="8"/>
      <c r="BH349" s="7" t="s">
        <v>135</v>
      </c>
      <c r="BI349" s="7" t="s">
        <v>129</v>
      </c>
      <c r="BJ349" s="100" t="s">
        <v>131</v>
      </c>
      <c r="BL349" s="7" t="s">
        <v>133</v>
      </c>
      <c r="BM349" s="7" t="s">
        <v>134</v>
      </c>
      <c r="BN349" s="295" t="s">
        <v>674</v>
      </c>
      <c r="BO349" s="101"/>
      <c r="BP349" s="121"/>
      <c r="BQ349" s="122"/>
    </row>
    <row r="350" spans="53:69" ht="15.75">
      <c r="BA350" s="90" t="str">
        <f t="shared" si="0"/>
        <v>E045</v>
      </c>
      <c r="BB350" s="119" t="s">
        <v>675</v>
      </c>
      <c r="BC350" s="559"/>
      <c r="BD350" s="560"/>
      <c r="BE350" s="112" t="s">
        <v>676</v>
      </c>
      <c r="BF350" s="295"/>
      <c r="BG350" s="8"/>
      <c r="BH350" s="7" t="s">
        <v>139</v>
      </c>
      <c r="BI350" s="7" t="s">
        <v>136</v>
      </c>
      <c r="BJ350" s="100" t="s">
        <v>141</v>
      </c>
      <c r="BL350" s="7" t="s">
        <v>137</v>
      </c>
      <c r="BM350" s="7" t="s">
        <v>138</v>
      </c>
      <c r="BN350" s="295" t="s">
        <v>677</v>
      </c>
      <c r="BO350" s="106"/>
      <c r="BP350" s="123"/>
      <c r="BQ350" s="122"/>
    </row>
    <row r="351" spans="53:69" ht="31.5">
      <c r="BA351" s="90" t="str">
        <f t="shared" si="0"/>
        <v>PA07</v>
      </c>
      <c r="BB351" s="1" t="s">
        <v>302</v>
      </c>
      <c r="BC351" s="559"/>
      <c r="BD351" s="560"/>
      <c r="BE351" s="112" t="s">
        <v>678</v>
      </c>
      <c r="BF351" s="295"/>
      <c r="BG351" s="8"/>
      <c r="BH351" s="7" t="s">
        <v>144</v>
      </c>
      <c r="BI351" s="7" t="s">
        <v>140</v>
      </c>
      <c r="BJ351" s="100" t="s">
        <v>409</v>
      </c>
      <c r="BL351" s="7" t="s">
        <v>142</v>
      </c>
      <c r="BM351" s="7" t="s">
        <v>143</v>
      </c>
      <c r="BN351" s="295" t="s">
        <v>679</v>
      </c>
      <c r="BO351" s="101"/>
      <c r="BP351" s="124"/>
      <c r="BQ351" s="122"/>
    </row>
    <row r="352" spans="53:69" ht="15.75">
      <c r="BA352" s="90" t="str">
        <f t="shared" si="0"/>
        <v>E061</v>
      </c>
      <c r="BB352" s="125" t="s">
        <v>158</v>
      </c>
      <c r="BC352" s="126" t="s">
        <v>680</v>
      </c>
      <c r="BD352" s="127" t="s">
        <v>627</v>
      </c>
      <c r="BE352" s="128" t="s">
        <v>681</v>
      </c>
      <c r="BF352" s="115" t="s">
        <v>682</v>
      </c>
      <c r="BG352" s="129"/>
      <c r="BH352" s="10" t="s">
        <v>150</v>
      </c>
      <c r="BI352" s="7" t="s">
        <v>145</v>
      </c>
      <c r="BJ352" s="100" t="s">
        <v>146</v>
      </c>
      <c r="BL352" s="7" t="s">
        <v>148</v>
      </c>
      <c r="BM352" s="7" t="s">
        <v>149</v>
      </c>
      <c r="BN352" s="295" t="s">
        <v>683</v>
      </c>
      <c r="BO352" s="106"/>
      <c r="BP352" s="102"/>
      <c r="BQ352" s="121"/>
    </row>
    <row r="353" spans="53:69" ht="15.75">
      <c r="BA353" s="90" t="str">
        <f t="shared" si="0"/>
        <v>E062</v>
      </c>
      <c r="BB353" s="125" t="s">
        <v>164</v>
      </c>
      <c r="BC353" s="126" t="s">
        <v>560</v>
      </c>
      <c r="BD353" s="127" t="s">
        <v>561</v>
      </c>
      <c r="BE353" s="128" t="s">
        <v>681</v>
      </c>
      <c r="BF353" s="115" t="s">
        <v>682</v>
      </c>
      <c r="BG353" s="129"/>
      <c r="BH353" s="7" t="s">
        <v>155</v>
      </c>
      <c r="BI353" s="7" t="s">
        <v>151</v>
      </c>
      <c r="BJ353" s="100" t="s">
        <v>152</v>
      </c>
      <c r="BL353" s="7" t="s">
        <v>153</v>
      </c>
      <c r="BM353" s="7" t="s">
        <v>154</v>
      </c>
      <c r="BN353" s="295" t="s">
        <v>684</v>
      </c>
      <c r="BO353" s="130"/>
      <c r="BP353" s="121"/>
      <c r="BQ353" s="121"/>
    </row>
    <row r="354" spans="53:69" ht="15.75">
      <c r="BA354" s="90" t="str">
        <f t="shared" si="0"/>
        <v>E063</v>
      </c>
      <c r="BB354" s="125" t="s">
        <v>169</v>
      </c>
      <c r="BC354" s="126" t="s">
        <v>685</v>
      </c>
      <c r="BD354" s="127" t="s">
        <v>210</v>
      </c>
      <c r="BE354" s="128" t="s">
        <v>681</v>
      </c>
      <c r="BF354" s="115" t="s">
        <v>682</v>
      </c>
      <c r="BG354" s="129"/>
      <c r="BH354" s="7" t="s">
        <v>161</v>
      </c>
      <c r="BI354" s="7" t="s">
        <v>156</v>
      </c>
      <c r="BJ354" s="100" t="s">
        <v>157</v>
      </c>
      <c r="BL354" s="7" t="s">
        <v>159</v>
      </c>
      <c r="BM354" s="7" t="s">
        <v>160</v>
      </c>
      <c r="BN354" s="295" t="s">
        <v>686</v>
      </c>
      <c r="BO354" s="131"/>
      <c r="BP354" s="124"/>
      <c r="BQ354" s="123"/>
    </row>
    <row r="355" spans="53:69" ht="15.75">
      <c r="BA355" s="90" t="str">
        <f t="shared" si="0"/>
        <v>E064</v>
      </c>
      <c r="BB355" s="125" t="s">
        <v>174</v>
      </c>
      <c r="BC355" s="126" t="s">
        <v>687</v>
      </c>
      <c r="BD355" s="127" t="s">
        <v>82</v>
      </c>
      <c r="BE355" s="128" t="s">
        <v>681</v>
      </c>
      <c r="BF355" s="115" t="s">
        <v>682</v>
      </c>
      <c r="BG355" s="129"/>
      <c r="BH355" s="7" t="s">
        <v>167</v>
      </c>
      <c r="BI355" s="7" t="s">
        <v>162</v>
      </c>
      <c r="BJ355" s="132" t="s">
        <v>163</v>
      </c>
      <c r="BL355" s="7" t="s">
        <v>165</v>
      </c>
      <c r="BM355" s="7" t="s">
        <v>166</v>
      </c>
      <c r="BN355" s="295" t="s">
        <v>688</v>
      </c>
      <c r="BO355" s="133"/>
      <c r="BP355" s="118"/>
      <c r="BQ355" s="123"/>
    </row>
    <row r="356" spans="53:69" ht="30">
      <c r="BA356" s="90" t="str">
        <f t="shared" si="0"/>
        <v>E065</v>
      </c>
      <c r="BB356" s="125" t="s">
        <v>179</v>
      </c>
      <c r="BC356" s="126" t="s">
        <v>689</v>
      </c>
      <c r="BD356" s="127" t="s">
        <v>220</v>
      </c>
      <c r="BE356" s="128" t="s">
        <v>681</v>
      </c>
      <c r="BF356" s="115" t="s">
        <v>682</v>
      </c>
      <c r="BG356" s="129"/>
      <c r="BH356" s="10" t="s">
        <v>172</v>
      </c>
      <c r="BI356" s="7" t="s">
        <v>168</v>
      </c>
      <c r="BJ356" s="134" t="s">
        <v>690</v>
      </c>
      <c r="BL356" s="7" t="s">
        <v>170</v>
      </c>
      <c r="BM356" s="7" t="s">
        <v>171</v>
      </c>
      <c r="BN356" s="295" t="s">
        <v>691</v>
      </c>
      <c r="BO356" s="130"/>
      <c r="BP356" s="135"/>
      <c r="BQ356" s="121"/>
    </row>
    <row r="357" spans="53:69" ht="15.75">
      <c r="BA357" s="90" t="str">
        <f t="shared" si="0"/>
        <v>E066</v>
      </c>
      <c r="BB357" s="125" t="s">
        <v>184</v>
      </c>
      <c r="BC357" s="126" t="s">
        <v>692</v>
      </c>
      <c r="BD357" s="127" t="s">
        <v>693</v>
      </c>
      <c r="BE357" s="128" t="s">
        <v>681</v>
      </c>
      <c r="BF357" s="115" t="s">
        <v>682</v>
      </c>
      <c r="BG357" s="129"/>
      <c r="BH357" s="7" t="s">
        <v>177</v>
      </c>
      <c r="BI357" s="7" t="s">
        <v>173</v>
      </c>
      <c r="BL357" s="7" t="s">
        <v>175</v>
      </c>
      <c r="BM357" s="7" t="s">
        <v>176</v>
      </c>
      <c r="BN357" s="295" t="s">
        <v>694</v>
      </c>
      <c r="BO357" s="136"/>
      <c r="BP357" s="107"/>
      <c r="BQ357" s="121"/>
    </row>
    <row r="358" spans="53:69" ht="15.75">
      <c r="BA358" s="90" t="str">
        <f t="shared" si="0"/>
        <v>E067</v>
      </c>
      <c r="BB358" s="125" t="s">
        <v>189</v>
      </c>
      <c r="BC358" s="137" t="s">
        <v>695</v>
      </c>
      <c r="BD358" s="127" t="s">
        <v>229</v>
      </c>
      <c r="BE358" s="128" t="s">
        <v>681</v>
      </c>
      <c r="BF358" s="115" t="s">
        <v>682</v>
      </c>
      <c r="BG358" s="129"/>
      <c r="BH358" s="7" t="s">
        <v>182</v>
      </c>
      <c r="BI358" s="7" t="s">
        <v>178</v>
      </c>
      <c r="BL358" s="7" t="s">
        <v>180</v>
      </c>
      <c r="BM358" s="7" t="s">
        <v>181</v>
      </c>
      <c r="BN358" s="295" t="s">
        <v>696</v>
      </c>
      <c r="BO358" s="106"/>
      <c r="BP358" s="138"/>
      <c r="BQ358" s="123"/>
    </row>
    <row r="359" spans="53:69" ht="15.75">
      <c r="BA359" s="90" t="str">
        <f t="shared" si="0"/>
        <v>E071</v>
      </c>
      <c r="BB359" s="125" t="s">
        <v>194</v>
      </c>
      <c r="BC359" s="137" t="s">
        <v>697</v>
      </c>
      <c r="BD359" s="127" t="s">
        <v>235</v>
      </c>
      <c r="BE359" s="128" t="s">
        <v>681</v>
      </c>
      <c r="BF359" s="115" t="s">
        <v>682</v>
      </c>
      <c r="BG359" s="129"/>
      <c r="BH359" s="7" t="s">
        <v>187</v>
      </c>
      <c r="BI359" s="7" t="s">
        <v>183</v>
      </c>
      <c r="BL359" s="7" t="s">
        <v>185</v>
      </c>
      <c r="BM359" s="7" t="s">
        <v>186</v>
      </c>
      <c r="BN359" s="295" t="s">
        <v>698</v>
      </c>
      <c r="BO359" s="139"/>
      <c r="BP359" s="138"/>
      <c r="BQ359" s="123"/>
    </row>
    <row r="360" spans="53:69" ht="15.75">
      <c r="BA360" s="90" t="str">
        <f t="shared" si="0"/>
        <v>E072</v>
      </c>
      <c r="BB360" s="125" t="s">
        <v>200</v>
      </c>
      <c r="BC360" s="137" t="s">
        <v>699</v>
      </c>
      <c r="BD360" s="127" t="s">
        <v>700</v>
      </c>
      <c r="BE360" s="128" t="s">
        <v>681</v>
      </c>
      <c r="BF360" s="115" t="s">
        <v>682</v>
      </c>
      <c r="BG360" s="129"/>
      <c r="BH360" s="7" t="s">
        <v>192</v>
      </c>
      <c r="BI360" s="7" t="s">
        <v>188</v>
      </c>
      <c r="BL360" s="7" t="s">
        <v>190</v>
      </c>
      <c r="BM360" s="7" t="s">
        <v>191</v>
      </c>
      <c r="BN360" s="295" t="s">
        <v>701</v>
      </c>
      <c r="BO360" s="140"/>
      <c r="BP360" s="141"/>
      <c r="BQ360" s="121"/>
    </row>
    <row r="361" spans="53:69" ht="15.75">
      <c r="BA361" s="90" t="str">
        <f t="shared" si="0"/>
        <v>E073</v>
      </c>
      <c r="BB361" s="125" t="s">
        <v>205</v>
      </c>
      <c r="BC361" s="137" t="s">
        <v>702</v>
      </c>
      <c r="BD361" s="127" t="s">
        <v>246</v>
      </c>
      <c r="BE361" s="128" t="s">
        <v>681</v>
      </c>
      <c r="BF361" s="115" t="s">
        <v>682</v>
      </c>
      <c r="BG361" s="129"/>
      <c r="BH361" s="7" t="s">
        <v>197</v>
      </c>
      <c r="BI361" s="7" t="s">
        <v>193</v>
      </c>
      <c r="BL361" s="7" t="s">
        <v>195</v>
      </c>
      <c r="BM361" s="7" t="s">
        <v>196</v>
      </c>
      <c r="BN361" s="295" t="s">
        <v>703</v>
      </c>
      <c r="BO361" s="139"/>
      <c r="BP361" s="141"/>
      <c r="BQ361" s="121"/>
    </row>
    <row r="362" spans="53:69" ht="15.75">
      <c r="BA362" s="90" t="str">
        <f t="shared" si="0"/>
        <v>E082</v>
      </c>
      <c r="BB362" s="142" t="s">
        <v>392</v>
      </c>
      <c r="BC362" s="137" t="s">
        <v>704</v>
      </c>
      <c r="BD362" s="127" t="s">
        <v>250</v>
      </c>
      <c r="BE362" s="128" t="s">
        <v>681</v>
      </c>
      <c r="BF362" s="115" t="s">
        <v>682</v>
      </c>
      <c r="BG362" s="129"/>
      <c r="BH362" s="7" t="s">
        <v>203</v>
      </c>
      <c r="BI362" s="7" t="s">
        <v>198</v>
      </c>
      <c r="BL362" s="7" t="s">
        <v>201</v>
      </c>
      <c r="BM362" s="7" t="s">
        <v>202</v>
      </c>
      <c r="BN362" s="295" t="s">
        <v>705</v>
      </c>
      <c r="BO362" s="130"/>
      <c r="BP362" s="141"/>
      <c r="BQ362" s="124"/>
    </row>
    <row r="363" spans="53:69" ht="15.75">
      <c r="BA363" s="90" t="str">
        <f t="shared" si="0"/>
        <v>E083</v>
      </c>
      <c r="BB363" s="143" t="s">
        <v>221</v>
      </c>
      <c r="BC363" s="137" t="s">
        <v>706</v>
      </c>
      <c r="BD363" s="127" t="s">
        <v>707</v>
      </c>
      <c r="BE363" s="128" t="s">
        <v>681</v>
      </c>
      <c r="BF363" s="115" t="s">
        <v>682</v>
      </c>
      <c r="BG363" s="129"/>
      <c r="BH363" s="7" t="s">
        <v>208</v>
      </c>
      <c r="BI363" s="7" t="s">
        <v>204</v>
      </c>
      <c r="BL363" s="7" t="s">
        <v>206</v>
      </c>
      <c r="BM363" s="7" t="s">
        <v>207</v>
      </c>
      <c r="BN363" s="295" t="s">
        <v>708</v>
      </c>
      <c r="BO363" s="130"/>
      <c r="BP363" s="141"/>
      <c r="BQ363" s="124"/>
    </row>
    <row r="364" spans="53:69" ht="30">
      <c r="BA364" s="90" t="str">
        <f t="shared" si="0"/>
        <v>E085</v>
      </c>
      <c r="BB364" s="143" t="s">
        <v>709</v>
      </c>
      <c r="BC364" s="137" t="s">
        <v>710</v>
      </c>
      <c r="BD364" s="127" t="s">
        <v>125</v>
      </c>
      <c r="BE364" s="128" t="s">
        <v>681</v>
      </c>
      <c r="BF364" s="115" t="s">
        <v>682</v>
      </c>
      <c r="BG364" s="129"/>
      <c r="BH364" s="7" t="s">
        <v>214</v>
      </c>
      <c r="BI364" s="7" t="s">
        <v>209</v>
      </c>
      <c r="BL364" s="7" t="s">
        <v>212</v>
      </c>
      <c r="BM364" s="7" t="s">
        <v>213</v>
      </c>
      <c r="BN364" s="295" t="s">
        <v>711</v>
      </c>
      <c r="BO364" s="130"/>
      <c r="BP364" s="141"/>
      <c r="BQ364" s="118"/>
    </row>
    <row r="365" spans="53:69" ht="15.75">
      <c r="BA365" s="90" t="str">
        <f t="shared" si="0"/>
        <v>E091</v>
      </c>
      <c r="BB365" s="143" t="s">
        <v>358</v>
      </c>
      <c r="BC365" s="137" t="s">
        <v>712</v>
      </c>
      <c r="BD365" s="127" t="s">
        <v>261</v>
      </c>
      <c r="BE365" s="128" t="s">
        <v>681</v>
      </c>
      <c r="BF365" s="115" t="s">
        <v>682</v>
      </c>
      <c r="BG365" s="129"/>
      <c r="BH365" s="7" t="s">
        <v>217</v>
      </c>
      <c r="BI365" s="7" t="s">
        <v>215</v>
      </c>
      <c r="BL365" s="7" t="s">
        <v>5</v>
      </c>
      <c r="BM365" s="7" t="s">
        <v>216</v>
      </c>
      <c r="BN365" s="295" t="s">
        <v>713</v>
      </c>
      <c r="BO365" s="131"/>
      <c r="BP365" s="141"/>
      <c r="BQ365" s="118"/>
    </row>
    <row r="366" spans="53:69" ht="15.75">
      <c r="BA366" s="90" t="str">
        <f t="shared" si="0"/>
        <v>E092</v>
      </c>
      <c r="BB366" s="143" t="s">
        <v>242</v>
      </c>
      <c r="BC366" s="137" t="s">
        <v>714</v>
      </c>
      <c r="BD366" s="127" t="s">
        <v>715</v>
      </c>
      <c r="BE366" s="128" t="s">
        <v>681</v>
      </c>
      <c r="BF366" s="115" t="s">
        <v>682</v>
      </c>
      <c r="BG366" s="129"/>
      <c r="BH366" s="7" t="s">
        <v>223</v>
      </c>
      <c r="BI366" s="7" t="s">
        <v>218</v>
      </c>
      <c r="BM366" s="7" t="s">
        <v>222</v>
      </c>
      <c r="BN366" s="295" t="s">
        <v>716</v>
      </c>
      <c r="BO366" s="130"/>
      <c r="BP366" s="138"/>
      <c r="BQ366" s="135"/>
    </row>
    <row r="367" spans="53:69" ht="15.75">
      <c r="BA367" s="90" t="str">
        <f t="shared" si="0"/>
        <v>E101</v>
      </c>
      <c r="BB367" s="142" t="s">
        <v>394</v>
      </c>
      <c r="BC367" s="137" t="s">
        <v>717</v>
      </c>
      <c r="BD367" s="127" t="s">
        <v>269</v>
      </c>
      <c r="BE367" s="128" t="s">
        <v>681</v>
      </c>
      <c r="BF367" s="115" t="s">
        <v>682</v>
      </c>
      <c r="BG367" s="129"/>
      <c r="BH367" s="7" t="s">
        <v>227</v>
      </c>
      <c r="BI367" s="7" t="s">
        <v>224</v>
      </c>
      <c r="BM367" s="7" t="s">
        <v>226</v>
      </c>
      <c r="BN367" s="295" t="s">
        <v>718</v>
      </c>
      <c r="BO367" s="130"/>
      <c r="BP367" s="138"/>
      <c r="BQ367" s="135"/>
    </row>
    <row r="368" spans="53:69" ht="15.75">
      <c r="BA368" s="90" t="str">
        <f t="shared" si="0"/>
        <v>E102</v>
      </c>
      <c r="BB368" s="142" t="s">
        <v>396</v>
      </c>
      <c r="BC368" s="137" t="s">
        <v>719</v>
      </c>
      <c r="BD368" s="127" t="s">
        <v>274</v>
      </c>
      <c r="BE368" s="128" t="s">
        <v>681</v>
      </c>
      <c r="BF368" s="115" t="s">
        <v>682</v>
      </c>
      <c r="BG368" s="129"/>
      <c r="BH368" s="7" t="s">
        <v>232</v>
      </c>
      <c r="BI368" s="7" t="s">
        <v>228</v>
      </c>
      <c r="BM368" s="7" t="s">
        <v>231</v>
      </c>
      <c r="BN368" s="295" t="s">
        <v>720</v>
      </c>
      <c r="BO368" s="106"/>
      <c r="BP368" s="138"/>
      <c r="BQ368" s="135"/>
    </row>
    <row r="369" spans="53:69" ht="15.75">
      <c r="BA369" s="90" t="str">
        <f t="shared" si="0"/>
        <v>E103</v>
      </c>
      <c r="BB369" s="144" t="s">
        <v>257</v>
      </c>
      <c r="BC369" s="137" t="s">
        <v>721</v>
      </c>
      <c r="BD369" s="127" t="s">
        <v>722</v>
      </c>
      <c r="BE369" s="128" t="s">
        <v>681</v>
      </c>
      <c r="BF369" s="115" t="s">
        <v>682</v>
      </c>
      <c r="BG369" s="129"/>
      <c r="BH369" s="10" t="s">
        <v>238</v>
      </c>
      <c r="BI369" s="7" t="s">
        <v>233</v>
      </c>
      <c r="BM369" s="7" t="s">
        <v>237</v>
      </c>
      <c r="BN369" s="295" t="s">
        <v>723</v>
      </c>
      <c r="BO369" s="120"/>
      <c r="BP369" s="138"/>
      <c r="BQ369" s="107"/>
    </row>
    <row r="370" spans="53:69" ht="15.75">
      <c r="BA370" s="90" t="str">
        <f t="shared" si="0"/>
        <v>E104</v>
      </c>
      <c r="BB370" s="261" t="s">
        <v>398</v>
      </c>
      <c r="BC370" s="137" t="s">
        <v>724</v>
      </c>
      <c r="BD370" s="127" t="s">
        <v>725</v>
      </c>
      <c r="BE370" s="128" t="s">
        <v>681</v>
      </c>
      <c r="BF370" s="115" t="s">
        <v>682</v>
      </c>
      <c r="BG370" s="129"/>
      <c r="BH370" s="7" t="s">
        <v>244</v>
      </c>
      <c r="BI370" s="7" t="s">
        <v>239</v>
      </c>
      <c r="BM370" s="7" t="s">
        <v>243</v>
      </c>
      <c r="BN370" s="295" t="s">
        <v>723</v>
      </c>
      <c r="BO370" s="133"/>
      <c r="BP370" s="138"/>
      <c r="BQ370" s="107"/>
    </row>
    <row r="371" spans="53:69" ht="15.75">
      <c r="BA371" s="90" t="str">
        <f t="shared" si="0"/>
        <v>E105</v>
      </c>
      <c r="BB371" s="144" t="s">
        <v>265</v>
      </c>
      <c r="BC371" s="137" t="s">
        <v>726</v>
      </c>
      <c r="BD371" s="127" t="s">
        <v>727</v>
      </c>
      <c r="BE371" s="128" t="s">
        <v>681</v>
      </c>
      <c r="BF371" s="115" t="s">
        <v>682</v>
      </c>
      <c r="BG371" s="129"/>
      <c r="BH371" s="7" t="s">
        <v>248</v>
      </c>
      <c r="BI371" s="7" t="s">
        <v>245</v>
      </c>
      <c r="BM371" s="7" t="s">
        <v>247</v>
      </c>
      <c r="BN371" s="295" t="s">
        <v>728</v>
      </c>
      <c r="BO371" s="130"/>
      <c r="BP371" s="141"/>
      <c r="BQ371" s="123"/>
    </row>
    <row r="372" spans="53:69" ht="30">
      <c r="BA372" s="90" t="str">
        <f t="shared" si="0"/>
        <v>E112</v>
      </c>
      <c r="BB372" s="145" t="s">
        <v>236</v>
      </c>
      <c r="BC372" s="137" t="s">
        <v>729</v>
      </c>
      <c r="BD372" s="127" t="s">
        <v>730</v>
      </c>
      <c r="BE372" s="146" t="s">
        <v>731</v>
      </c>
      <c r="BF372" s="295"/>
      <c r="BG372" s="8"/>
      <c r="BH372" s="7" t="s">
        <v>252</v>
      </c>
      <c r="BI372" s="7" t="s">
        <v>249</v>
      </c>
      <c r="BM372" s="7" t="s">
        <v>251</v>
      </c>
      <c r="BN372" s="295" t="s">
        <v>732</v>
      </c>
      <c r="BO372" s="130"/>
      <c r="BP372" s="141"/>
      <c r="BQ372" s="123"/>
    </row>
    <row r="373" spans="53:69" ht="30">
      <c r="BA373" s="90" t="str">
        <f t="shared" si="0"/>
        <v>E122</v>
      </c>
      <c r="BB373" s="147" t="s">
        <v>286</v>
      </c>
      <c r="BC373" s="137" t="s">
        <v>733</v>
      </c>
      <c r="BD373" s="127" t="s">
        <v>734</v>
      </c>
      <c r="BE373" s="148" t="s">
        <v>735</v>
      </c>
      <c r="BF373" s="295"/>
      <c r="BG373" s="8"/>
      <c r="BH373" s="7" t="s">
        <v>259</v>
      </c>
      <c r="BI373" s="7" t="s">
        <v>253</v>
      </c>
      <c r="BM373" s="7" t="s">
        <v>258</v>
      </c>
      <c r="BN373" s="295" t="s">
        <v>736</v>
      </c>
      <c r="BO373" s="149"/>
      <c r="BP373" s="141"/>
      <c r="BQ373" s="118"/>
    </row>
    <row r="374" spans="53:69">
      <c r="BA374" s="90" t="str">
        <f t="shared" si="0"/>
        <v>E124</v>
      </c>
      <c r="BB374" s="147" t="s">
        <v>737</v>
      </c>
      <c r="BC374" s="137" t="s">
        <v>738</v>
      </c>
      <c r="BD374" s="127" t="s">
        <v>739</v>
      </c>
      <c r="BE374" s="146" t="s">
        <v>740</v>
      </c>
      <c r="BF374" s="295"/>
      <c r="BG374" s="8"/>
      <c r="BH374" s="7" t="s">
        <v>263</v>
      </c>
      <c r="BI374" s="7" t="s">
        <v>260</v>
      </c>
      <c r="BM374" s="7" t="s">
        <v>262</v>
      </c>
      <c r="BN374" s="295" t="s">
        <v>741</v>
      </c>
      <c r="BO374" s="149"/>
      <c r="BP374" s="141"/>
      <c r="BQ374" s="118"/>
    </row>
    <row r="375" spans="53:69" ht="15.75">
      <c r="BA375" s="90" t="str">
        <f t="shared" si="0"/>
        <v>F081</v>
      </c>
      <c r="BB375" s="150" t="s">
        <v>211</v>
      </c>
      <c r="BC375" s="137" t="s">
        <v>742</v>
      </c>
      <c r="BD375" s="127" t="s">
        <v>743</v>
      </c>
      <c r="BE375" s="128" t="s">
        <v>744</v>
      </c>
      <c r="BF375" s="295"/>
      <c r="BG375" s="8"/>
      <c r="BH375" s="7" t="s">
        <v>267</v>
      </c>
      <c r="BI375" s="7" t="s">
        <v>264</v>
      </c>
      <c r="BM375" s="7" t="s">
        <v>266</v>
      </c>
      <c r="BN375" s="295" t="s">
        <v>745</v>
      </c>
      <c r="BO375" s="130"/>
      <c r="BP375" s="141"/>
      <c r="BQ375" s="111"/>
    </row>
    <row r="376" spans="53:69">
      <c r="BA376" s="90" t="str">
        <f t="shared" si="0"/>
        <v>F084</v>
      </c>
      <c r="BB376" s="150" t="s">
        <v>225</v>
      </c>
      <c r="BC376" s="137" t="s">
        <v>746</v>
      </c>
      <c r="BD376" s="151" t="s">
        <v>747</v>
      </c>
      <c r="BE376" s="104" t="s">
        <v>748</v>
      </c>
      <c r="BF376" s="295"/>
      <c r="BG376" s="8"/>
      <c r="BH376" s="7" t="s">
        <v>272</v>
      </c>
      <c r="BI376" s="7" t="s">
        <v>268</v>
      </c>
      <c r="BM376" s="7" t="s">
        <v>271</v>
      </c>
      <c r="BN376" s="295" t="s">
        <v>749</v>
      </c>
      <c r="BO376" s="149"/>
      <c r="BP376" s="141"/>
      <c r="BQ376" s="124"/>
    </row>
    <row r="377" spans="53:69">
      <c r="BA377" s="90" t="str">
        <f t="shared" si="0"/>
        <v>G055</v>
      </c>
      <c r="BB377" s="3" t="s">
        <v>147</v>
      </c>
      <c r="BH377" s="7" t="s">
        <v>277</v>
      </c>
      <c r="BI377" s="7" t="s">
        <v>273</v>
      </c>
      <c r="BM377" s="7" t="s">
        <v>276</v>
      </c>
      <c r="BN377" s="295" t="s">
        <v>750</v>
      </c>
      <c r="BO377" s="149"/>
      <c r="BP377" s="141"/>
      <c r="BQ377" s="124"/>
    </row>
    <row r="378" spans="53:69" ht="30">
      <c r="BA378" s="90" t="str">
        <f t="shared" si="0"/>
        <v>K052</v>
      </c>
      <c r="BB378" s="2" t="s">
        <v>132</v>
      </c>
      <c r="BH378" s="7" t="s">
        <v>281</v>
      </c>
      <c r="BI378" s="7" t="s">
        <v>278</v>
      </c>
      <c r="BM378" s="7" t="s">
        <v>280</v>
      </c>
      <c r="BN378" s="295" t="s">
        <v>751</v>
      </c>
      <c r="BO378" s="152"/>
      <c r="BP378" s="141"/>
      <c r="BQ378" s="102"/>
    </row>
    <row r="379" spans="53:69">
      <c r="BA379" s="90" t="s">
        <v>752</v>
      </c>
      <c r="BB379" s="2" t="s">
        <v>753</v>
      </c>
      <c r="BH379" s="7" t="s">
        <v>284</v>
      </c>
      <c r="BI379" s="7" t="s">
        <v>5</v>
      </c>
      <c r="BM379" s="7" t="s">
        <v>283</v>
      </c>
      <c r="BN379" s="295" t="s">
        <v>751</v>
      </c>
      <c r="BO379" s="149"/>
      <c r="BP379" s="141"/>
      <c r="BQ379" s="102"/>
    </row>
    <row r="380" spans="53:69">
      <c r="BA380" s="90" t="str">
        <f t="shared" ref="BA380:BA406" si="1">MID(BB380,1,4)</f>
        <v>N014</v>
      </c>
      <c r="BB380" s="153" t="s">
        <v>78</v>
      </c>
      <c r="BH380" s="7" t="s">
        <v>288</v>
      </c>
      <c r="BM380" s="7" t="s">
        <v>287</v>
      </c>
      <c r="BN380" s="295" t="s">
        <v>754</v>
      </c>
      <c r="BO380" s="131"/>
      <c r="BP380" s="154"/>
      <c r="BQ380" s="107"/>
    </row>
    <row r="381" spans="53:69">
      <c r="BA381" s="90" t="str">
        <f t="shared" si="1"/>
        <v>O121</v>
      </c>
      <c r="BB381" s="147" t="s">
        <v>282</v>
      </c>
      <c r="BH381" s="7" t="s">
        <v>291</v>
      </c>
      <c r="BM381" s="7" t="s">
        <v>290</v>
      </c>
      <c r="BN381" s="295" t="s">
        <v>755</v>
      </c>
      <c r="BO381" s="101"/>
      <c r="BP381" s="154"/>
      <c r="BQ381" s="107"/>
    </row>
    <row r="382" spans="53:69">
      <c r="BA382" s="90" t="str">
        <f t="shared" si="1"/>
        <v>P106</v>
      </c>
      <c r="BB382" s="155" t="s">
        <v>270</v>
      </c>
      <c r="BH382" s="7" t="s">
        <v>293</v>
      </c>
      <c r="BM382" s="7" t="s">
        <v>292</v>
      </c>
      <c r="BN382" s="295" t="s">
        <v>756</v>
      </c>
      <c r="BO382" s="101"/>
      <c r="BP382" s="156"/>
      <c r="BQ382" s="14"/>
    </row>
    <row r="383" spans="53:69">
      <c r="BA383" s="90" t="s">
        <v>1172</v>
      </c>
      <c r="BB383" s="155" t="s">
        <v>1173</v>
      </c>
      <c r="BH383" s="7" t="s">
        <v>295</v>
      </c>
      <c r="BM383" s="7" t="s">
        <v>294</v>
      </c>
      <c r="BN383" s="295" t="s">
        <v>757</v>
      </c>
      <c r="BO383" s="130"/>
      <c r="BP383" s="141"/>
      <c r="BQ383" s="123"/>
    </row>
    <row r="384" spans="53:69">
      <c r="BA384" s="90" t="str">
        <f t="shared" si="1"/>
        <v>P111</v>
      </c>
      <c r="BB384" s="147" t="s">
        <v>230</v>
      </c>
      <c r="BH384" s="7" t="s">
        <v>297</v>
      </c>
      <c r="BM384" s="7" t="s">
        <v>296</v>
      </c>
      <c r="BN384" s="295" t="s">
        <v>758</v>
      </c>
      <c r="BO384" s="101"/>
      <c r="BP384" s="138"/>
      <c r="BQ384" s="123"/>
    </row>
    <row r="385" spans="53:69">
      <c r="BA385" s="90" t="str">
        <f t="shared" si="1"/>
        <v>P123</v>
      </c>
      <c r="BB385" s="12" t="s">
        <v>289</v>
      </c>
      <c r="BH385" s="7" t="s">
        <v>300</v>
      </c>
      <c r="BM385" s="7" t="s">
        <v>299</v>
      </c>
      <c r="BN385" s="295" t="s">
        <v>759</v>
      </c>
      <c r="BO385" s="101"/>
      <c r="BP385" s="138"/>
      <c r="BQ385" s="123"/>
    </row>
    <row r="386" spans="53:69">
      <c r="BA386" s="90" t="str">
        <f t="shared" si="1"/>
        <v>PA01</v>
      </c>
      <c r="BB386" s="147" t="s">
        <v>380</v>
      </c>
      <c r="BH386" s="7" t="s">
        <v>305</v>
      </c>
      <c r="BM386" s="7" t="s">
        <v>304</v>
      </c>
      <c r="BN386" s="295" t="s">
        <v>760</v>
      </c>
      <c r="BO386" s="157"/>
      <c r="BP386" s="138"/>
      <c r="BQ386" s="123"/>
    </row>
    <row r="387" spans="53:69">
      <c r="BA387" s="90" t="str">
        <f t="shared" si="1"/>
        <v>PA02</v>
      </c>
      <c r="BB387" s="153" t="s">
        <v>7</v>
      </c>
      <c r="BH387" s="7" t="s">
        <v>308</v>
      </c>
      <c r="BM387" s="7" t="s">
        <v>307</v>
      </c>
      <c r="BN387" s="295" t="s">
        <v>761</v>
      </c>
      <c r="BO387" s="101"/>
      <c r="BP387" s="138"/>
      <c r="BQ387" s="123"/>
    </row>
    <row r="388" spans="53:69">
      <c r="BA388" s="90" t="str">
        <f t="shared" si="1"/>
        <v>PA03</v>
      </c>
      <c r="BB388" s="12" t="s">
        <v>298</v>
      </c>
      <c r="BH388" s="7" t="s">
        <v>312</v>
      </c>
      <c r="BM388" s="7" t="s">
        <v>311</v>
      </c>
      <c r="BN388" s="295" t="s">
        <v>762</v>
      </c>
      <c r="BO388" s="158"/>
      <c r="BP388" s="141"/>
      <c r="BQ388" s="121"/>
    </row>
    <row r="389" spans="53:69">
      <c r="BA389" s="90" t="str">
        <f t="shared" si="1"/>
        <v>PA04</v>
      </c>
      <c r="BB389" s="150" t="s">
        <v>303</v>
      </c>
      <c r="BH389" s="7" t="s">
        <v>314</v>
      </c>
      <c r="BM389" s="7" t="s">
        <v>313</v>
      </c>
      <c r="BN389" s="295" t="s">
        <v>763</v>
      </c>
      <c r="BO389" s="131"/>
      <c r="BP389" s="141"/>
      <c r="BQ389" s="123"/>
    </row>
    <row r="390" spans="53:69">
      <c r="BA390" s="90" t="str">
        <f t="shared" si="1"/>
        <v>PA05</v>
      </c>
      <c r="BB390" s="150" t="s">
        <v>306</v>
      </c>
      <c r="BH390" s="7" t="s">
        <v>317</v>
      </c>
      <c r="BM390" s="7" t="s">
        <v>316</v>
      </c>
      <c r="BN390" s="295" t="s">
        <v>764</v>
      </c>
      <c r="BO390" s="106"/>
      <c r="BP390" s="141"/>
      <c r="BQ390" s="124"/>
    </row>
    <row r="391" spans="53:69">
      <c r="BA391" s="90" t="str">
        <f t="shared" si="1"/>
        <v>PA06</v>
      </c>
      <c r="BB391" s="150" t="s">
        <v>310</v>
      </c>
      <c r="BH391" s="7" t="s">
        <v>319</v>
      </c>
      <c r="BM391" s="7" t="s">
        <v>318</v>
      </c>
      <c r="BN391" s="295" t="s">
        <v>765</v>
      </c>
      <c r="BO391" s="106"/>
      <c r="BP391" s="141"/>
      <c r="BQ391" s="124"/>
    </row>
    <row r="392" spans="53:69">
      <c r="BA392" s="90" t="str">
        <f t="shared" si="1"/>
        <v>PA07</v>
      </c>
      <c r="BB392" s="2" t="s">
        <v>302</v>
      </c>
      <c r="BH392" s="7" t="s">
        <v>322</v>
      </c>
      <c r="BM392" s="7" t="s">
        <v>321</v>
      </c>
      <c r="BN392" s="295" t="s">
        <v>766</v>
      </c>
      <c r="BO392" s="106"/>
      <c r="BP392" s="141"/>
      <c r="BQ392" s="121"/>
    </row>
    <row r="393" spans="53:69">
      <c r="BA393" s="90" t="str">
        <f t="shared" si="1"/>
        <v>PA08</v>
      </c>
      <c r="BB393" s="2" t="s">
        <v>315</v>
      </c>
      <c r="BH393" s="7" t="s">
        <v>325</v>
      </c>
      <c r="BM393" s="7" t="s">
        <v>324</v>
      </c>
      <c r="BN393" s="295" t="s">
        <v>767</v>
      </c>
      <c r="BO393" s="101"/>
      <c r="BP393" s="141"/>
      <c r="BQ393" s="121"/>
    </row>
    <row r="394" spans="53:69">
      <c r="BA394" s="90" t="str">
        <f t="shared" si="1"/>
        <v>MA10</v>
      </c>
      <c r="BB394" s="12" t="s">
        <v>320</v>
      </c>
      <c r="BN394" s="295" t="s">
        <v>768</v>
      </c>
      <c r="BO394" s="106"/>
      <c r="BP394" s="141"/>
      <c r="BQ394" s="121"/>
    </row>
    <row r="395" spans="53:69">
      <c r="BA395" s="90" t="str">
        <f t="shared" si="1"/>
        <v>OA11</v>
      </c>
      <c r="BB395" s="147" t="s">
        <v>323</v>
      </c>
      <c r="BH395" s="7" t="s">
        <v>327</v>
      </c>
      <c r="BM395" s="7" t="s">
        <v>326</v>
      </c>
      <c r="BN395" s="295" t="s">
        <v>769</v>
      </c>
      <c r="BO395" s="152"/>
      <c r="BP395" s="141"/>
      <c r="BQ395" s="123"/>
    </row>
    <row r="396" spans="53:69">
      <c r="BA396" s="90" t="str">
        <f t="shared" si="1"/>
        <v>PA09</v>
      </c>
      <c r="BB396" s="153" t="s">
        <v>255</v>
      </c>
      <c r="BH396" s="7" t="s">
        <v>330</v>
      </c>
      <c r="BM396" s="7" t="s">
        <v>329</v>
      </c>
      <c r="BN396" s="295" t="s">
        <v>770</v>
      </c>
      <c r="BO396" s="152"/>
      <c r="BP396" s="141"/>
      <c r="BQ396" s="121"/>
    </row>
    <row r="397" spans="53:69">
      <c r="BA397" s="90" t="str">
        <f t="shared" si="1"/>
        <v>PA14</v>
      </c>
      <c r="BB397" s="147" t="s">
        <v>241</v>
      </c>
      <c r="BH397" s="7" t="s">
        <v>333</v>
      </c>
      <c r="BM397" s="7" t="s">
        <v>332</v>
      </c>
      <c r="BN397" s="295" t="s">
        <v>771</v>
      </c>
      <c r="BO397" s="152"/>
      <c r="BP397" s="141"/>
      <c r="BQ397" s="121"/>
    </row>
    <row r="398" spans="53:69">
      <c r="BA398" s="90" t="str">
        <f t="shared" si="1"/>
        <v>PA15</v>
      </c>
      <c r="BB398" s="12" t="s">
        <v>328</v>
      </c>
      <c r="BH398" s="7" t="s">
        <v>335</v>
      </c>
      <c r="BM398" s="7" t="s">
        <v>334</v>
      </c>
      <c r="BN398" s="295" t="s">
        <v>772</v>
      </c>
      <c r="BO398" s="131"/>
      <c r="BP398" s="141"/>
      <c r="BQ398" s="121"/>
    </row>
    <row r="399" spans="53:69">
      <c r="BA399" s="90" t="str">
        <f t="shared" si="1"/>
        <v>PA16</v>
      </c>
      <c r="BB399" s="150" t="s">
        <v>331</v>
      </c>
      <c r="BH399" s="7" t="s">
        <v>339</v>
      </c>
      <c r="BM399" s="7" t="s">
        <v>338</v>
      </c>
      <c r="BN399" s="295" t="s">
        <v>773</v>
      </c>
      <c r="BO399" s="152"/>
      <c r="BP399" s="141"/>
      <c r="BQ399" s="121"/>
    </row>
    <row r="400" spans="53:69">
      <c r="BA400" s="90" t="str">
        <f t="shared" si="1"/>
        <v>PA17</v>
      </c>
      <c r="BB400" s="2" t="s">
        <v>275</v>
      </c>
      <c r="BH400" s="7" t="s">
        <v>17</v>
      </c>
      <c r="BM400" s="7" t="s">
        <v>340</v>
      </c>
      <c r="BN400" s="295" t="s">
        <v>774</v>
      </c>
      <c r="BO400" s="152"/>
      <c r="BP400" s="141"/>
      <c r="BQ400" s="122"/>
    </row>
    <row r="401" spans="53:69">
      <c r="BA401" s="90" t="str">
        <f t="shared" si="1"/>
        <v>PA18</v>
      </c>
      <c r="BB401" s="150" t="s">
        <v>337</v>
      </c>
      <c r="BH401" s="7" t="s">
        <v>343</v>
      </c>
      <c r="BM401" s="7" t="s">
        <v>342</v>
      </c>
      <c r="BN401" s="295" t="s">
        <v>775</v>
      </c>
      <c r="BO401" s="152"/>
      <c r="BP401" s="141"/>
      <c r="BQ401" s="122"/>
    </row>
    <row r="402" spans="53:69">
      <c r="BA402" s="90" t="str">
        <f t="shared" si="1"/>
        <v>PA19</v>
      </c>
      <c r="BB402" s="2" t="s">
        <v>336</v>
      </c>
      <c r="BH402" s="7" t="s">
        <v>346</v>
      </c>
      <c r="BM402" s="7" t="s">
        <v>345</v>
      </c>
      <c r="BN402" s="295" t="s">
        <v>776</v>
      </c>
      <c r="BO402" s="149"/>
      <c r="BP402" s="141"/>
      <c r="BQ402" s="123"/>
    </row>
    <row r="403" spans="53:69">
      <c r="BA403" s="90" t="str">
        <f t="shared" si="1"/>
        <v>PA21</v>
      </c>
      <c r="BB403" s="155" t="s">
        <v>341</v>
      </c>
      <c r="BH403" s="7" t="s">
        <v>349</v>
      </c>
      <c r="BM403" s="7" t="s">
        <v>348</v>
      </c>
      <c r="BN403" s="295" t="s">
        <v>777</v>
      </c>
      <c r="BO403" s="149"/>
      <c r="BP403" s="141"/>
      <c r="BQ403" s="122"/>
    </row>
    <row r="404" spans="53:69">
      <c r="BA404" s="90" t="str">
        <f t="shared" si="1"/>
        <v>PA22</v>
      </c>
      <c r="BB404" s="150" t="s">
        <v>344</v>
      </c>
      <c r="BC404" s="159" t="s">
        <v>624</v>
      </c>
      <c r="BD404" s="99" t="s">
        <v>625</v>
      </c>
      <c r="BH404" s="7" t="s">
        <v>351</v>
      </c>
      <c r="BM404" s="7" t="s">
        <v>350</v>
      </c>
      <c r="BN404" s="295" t="s">
        <v>778</v>
      </c>
      <c r="BO404" s="152"/>
      <c r="BP404" s="141"/>
      <c r="BQ404" s="122"/>
    </row>
    <row r="405" spans="53:69">
      <c r="BA405" s="90" t="str">
        <f t="shared" si="1"/>
        <v>PA23</v>
      </c>
      <c r="BB405" s="155" t="s">
        <v>347</v>
      </c>
      <c r="BC405" s="293" t="s">
        <v>630</v>
      </c>
      <c r="BD405" s="294" t="s">
        <v>780</v>
      </c>
      <c r="BH405" s="7" t="s">
        <v>353</v>
      </c>
      <c r="BM405" s="7" t="s">
        <v>352</v>
      </c>
      <c r="BN405" s="295" t="s">
        <v>781</v>
      </c>
      <c r="BO405" s="152"/>
      <c r="BP405" s="141"/>
      <c r="BQ405" s="122"/>
    </row>
    <row r="406" spans="53:69">
      <c r="BA406" s="90" t="str">
        <f t="shared" si="1"/>
        <v>PA25</v>
      </c>
      <c r="BB406" s="295" t="s">
        <v>779</v>
      </c>
      <c r="BC406" s="293" t="s">
        <v>639</v>
      </c>
      <c r="BD406" s="294" t="s">
        <v>782</v>
      </c>
      <c r="BM406" s="7" t="s">
        <v>354</v>
      </c>
      <c r="BN406" s="295" t="s">
        <v>783</v>
      </c>
      <c r="BO406" s="131"/>
      <c r="BP406" s="141"/>
      <c r="BQ406" s="122"/>
    </row>
    <row r="407" spans="53:69">
      <c r="BC407" s="293" t="s">
        <v>653</v>
      </c>
      <c r="BD407" s="296" t="s">
        <v>784</v>
      </c>
      <c r="BN407" s="295" t="s">
        <v>785</v>
      </c>
      <c r="BO407" s="152"/>
      <c r="BP407" s="141"/>
      <c r="BQ407" s="102"/>
    </row>
    <row r="408" spans="53:69">
      <c r="BC408" s="293" t="s">
        <v>680</v>
      </c>
      <c r="BD408" s="127" t="s">
        <v>199</v>
      </c>
      <c r="BM408" s="7" t="s">
        <v>355</v>
      </c>
      <c r="BN408" s="295" t="s">
        <v>786</v>
      </c>
      <c r="BO408" s="106"/>
      <c r="BP408" s="141"/>
      <c r="BQ408" s="102"/>
    </row>
    <row r="409" spans="53:69">
      <c r="BC409" s="293" t="s">
        <v>560</v>
      </c>
      <c r="BD409" s="127" t="s">
        <v>561</v>
      </c>
      <c r="BM409" s="7" t="s">
        <v>356</v>
      </c>
      <c r="BN409" s="295" t="s">
        <v>787</v>
      </c>
      <c r="BO409" s="152"/>
      <c r="BP409" s="141"/>
      <c r="BQ409" s="123"/>
    </row>
    <row r="410" spans="53:69">
      <c r="BC410" s="293" t="s">
        <v>685</v>
      </c>
      <c r="BD410" s="127" t="s">
        <v>210</v>
      </c>
      <c r="BM410" s="7" t="s">
        <v>357</v>
      </c>
      <c r="BN410" s="295" t="s">
        <v>788</v>
      </c>
      <c r="BO410" s="131"/>
      <c r="BP410" s="141"/>
      <c r="BQ410" s="123"/>
    </row>
    <row r="411" spans="53:69">
      <c r="BC411" s="293" t="s">
        <v>687</v>
      </c>
      <c r="BD411" s="127" t="s">
        <v>82</v>
      </c>
      <c r="BM411" s="7" t="s">
        <v>359</v>
      </c>
      <c r="BN411" s="295" t="s">
        <v>789</v>
      </c>
      <c r="BO411" s="106"/>
      <c r="BP411" s="141"/>
      <c r="BQ411" s="123"/>
    </row>
    <row r="412" spans="53:69">
      <c r="BC412" s="293" t="s">
        <v>689</v>
      </c>
      <c r="BD412" s="127" t="s">
        <v>220</v>
      </c>
      <c r="BM412" s="7" t="s">
        <v>360</v>
      </c>
      <c r="BN412" s="295" t="s">
        <v>790</v>
      </c>
      <c r="BO412" s="106"/>
      <c r="BP412" s="141"/>
      <c r="BQ412" s="123"/>
    </row>
    <row r="413" spans="53:69">
      <c r="BC413" s="293" t="s">
        <v>692</v>
      </c>
      <c r="BD413" s="127" t="s">
        <v>219</v>
      </c>
      <c r="BM413" s="7" t="s">
        <v>361</v>
      </c>
      <c r="BN413" s="295" t="s">
        <v>791</v>
      </c>
      <c r="BO413" s="139"/>
      <c r="BP413" s="141"/>
      <c r="BQ413" s="102"/>
    </row>
    <row r="414" spans="53:69">
      <c r="BC414" s="163" t="s">
        <v>695</v>
      </c>
      <c r="BD414" s="127" t="s">
        <v>229</v>
      </c>
      <c r="BM414" s="7" t="s">
        <v>362</v>
      </c>
      <c r="BN414" s="295" t="s">
        <v>792</v>
      </c>
      <c r="BO414" s="106"/>
      <c r="BP414" s="141"/>
      <c r="BQ414" s="121"/>
    </row>
    <row r="415" spans="53:69">
      <c r="BC415" s="163" t="s">
        <v>697</v>
      </c>
      <c r="BD415" s="127" t="s">
        <v>235</v>
      </c>
      <c r="BM415" s="7" t="s">
        <v>363</v>
      </c>
      <c r="BN415" s="295" t="s">
        <v>793</v>
      </c>
      <c r="BO415" s="106"/>
      <c r="BP415" s="141"/>
      <c r="BQ415" s="121"/>
    </row>
    <row r="416" spans="53:69">
      <c r="BC416" s="163" t="s">
        <v>699</v>
      </c>
      <c r="BD416" s="127" t="s">
        <v>794</v>
      </c>
      <c r="BM416" s="7" t="s">
        <v>364</v>
      </c>
      <c r="BN416" s="295" t="s">
        <v>795</v>
      </c>
      <c r="BO416" s="106"/>
      <c r="BP416" s="141"/>
      <c r="BQ416" s="121"/>
    </row>
    <row r="417" spans="55:69">
      <c r="BC417" s="163" t="s">
        <v>702</v>
      </c>
      <c r="BD417" s="127" t="s">
        <v>246</v>
      </c>
      <c r="BM417" s="7" t="s">
        <v>365</v>
      </c>
      <c r="BN417" s="295" t="s">
        <v>795</v>
      </c>
      <c r="BO417" s="106"/>
      <c r="BP417" s="141"/>
      <c r="BQ417" s="102"/>
    </row>
    <row r="418" spans="55:69">
      <c r="BC418" s="163" t="s">
        <v>704</v>
      </c>
      <c r="BD418" s="127" t="s">
        <v>250</v>
      </c>
      <c r="BM418" s="7" t="s">
        <v>367</v>
      </c>
      <c r="BN418" s="295" t="s">
        <v>796</v>
      </c>
      <c r="BO418" s="106"/>
      <c r="BP418" s="141"/>
      <c r="BQ418" s="121"/>
    </row>
    <row r="419" spans="55:69">
      <c r="BC419" s="163" t="s">
        <v>706</v>
      </c>
      <c r="BD419" s="127" t="s">
        <v>797</v>
      </c>
      <c r="BM419" s="7" t="s">
        <v>368</v>
      </c>
      <c r="BN419" s="295" t="s">
        <v>798</v>
      </c>
      <c r="BO419" s="106"/>
      <c r="BP419" s="141"/>
      <c r="BQ419" s="102"/>
    </row>
    <row r="420" spans="55:69">
      <c r="BC420" s="163" t="s">
        <v>710</v>
      </c>
      <c r="BD420" s="127" t="s">
        <v>256</v>
      </c>
      <c r="BM420" s="7" t="s">
        <v>369</v>
      </c>
      <c r="BN420" s="295" t="s">
        <v>799</v>
      </c>
      <c r="BO420" s="106"/>
      <c r="BP420" s="141"/>
      <c r="BQ420" s="102"/>
    </row>
    <row r="421" spans="55:69">
      <c r="BC421" s="163" t="s">
        <v>712</v>
      </c>
      <c r="BD421" s="127" t="s">
        <v>261</v>
      </c>
      <c r="BM421" s="7" t="s">
        <v>370</v>
      </c>
      <c r="BN421" s="295" t="s">
        <v>800</v>
      </c>
      <c r="BO421" s="106"/>
      <c r="BP421" s="141"/>
      <c r="BQ421" s="102"/>
    </row>
    <row r="422" spans="55:69">
      <c r="BC422" s="137" t="s">
        <v>714</v>
      </c>
      <c r="BD422" s="127" t="s">
        <v>254</v>
      </c>
      <c r="BM422" s="7" t="s">
        <v>371</v>
      </c>
      <c r="BN422" s="295" t="s">
        <v>801</v>
      </c>
      <c r="BO422" s="131"/>
      <c r="BP422" s="141"/>
      <c r="BQ422" s="102"/>
    </row>
    <row r="423" spans="55:69">
      <c r="BC423" s="137" t="s">
        <v>717</v>
      </c>
      <c r="BD423" s="127" t="s">
        <v>269</v>
      </c>
      <c r="BM423" s="7" t="s">
        <v>372</v>
      </c>
      <c r="BN423" s="295" t="s">
        <v>802</v>
      </c>
      <c r="BO423" s="131"/>
      <c r="BP423" s="154"/>
      <c r="BQ423" s="123"/>
    </row>
    <row r="424" spans="55:69">
      <c r="BC424" s="137" t="s">
        <v>719</v>
      </c>
      <c r="BD424" s="127" t="s">
        <v>274</v>
      </c>
      <c r="BM424" s="7" t="s">
        <v>373</v>
      </c>
      <c r="BN424" s="295" t="s">
        <v>803</v>
      </c>
      <c r="BO424" s="131"/>
      <c r="BP424" s="141"/>
      <c r="BQ424" s="123"/>
    </row>
    <row r="425" spans="55:69">
      <c r="BC425" s="137" t="s">
        <v>721</v>
      </c>
      <c r="BD425" s="127" t="s">
        <v>279</v>
      </c>
      <c r="BM425" s="7" t="s">
        <v>374</v>
      </c>
      <c r="BN425" s="295" t="s">
        <v>804</v>
      </c>
      <c r="BO425" s="152"/>
      <c r="BP425" s="154"/>
      <c r="BQ425" s="123"/>
    </row>
    <row r="426" spans="55:69">
      <c r="BC426" s="137" t="s">
        <v>724</v>
      </c>
      <c r="BD426" s="127" t="s">
        <v>805</v>
      </c>
      <c r="BM426" s="7" t="s">
        <v>375</v>
      </c>
      <c r="BN426" s="295" t="s">
        <v>806</v>
      </c>
      <c r="BO426" s="152"/>
      <c r="BP426" s="138"/>
      <c r="BQ426" s="102"/>
    </row>
    <row r="427" spans="55:69">
      <c r="BC427" s="137" t="s">
        <v>726</v>
      </c>
      <c r="BD427" s="127" t="s">
        <v>285</v>
      </c>
      <c r="BM427" s="7" t="s">
        <v>376</v>
      </c>
      <c r="BN427" s="295" t="s">
        <v>807</v>
      </c>
      <c r="BO427" s="130"/>
      <c r="BP427" s="138"/>
      <c r="BQ427" s="124"/>
    </row>
    <row r="428" spans="55:69">
      <c r="BC428" s="137" t="s">
        <v>729</v>
      </c>
      <c r="BD428" s="127" t="s">
        <v>808</v>
      </c>
      <c r="BE428" s="164" t="s">
        <v>57</v>
      </c>
      <c r="BM428" s="7" t="s">
        <v>377</v>
      </c>
      <c r="BN428" s="295" t="s">
        <v>809</v>
      </c>
      <c r="BO428" s="152"/>
      <c r="BP428" s="138"/>
      <c r="BQ428" s="124"/>
    </row>
    <row r="429" spans="55:69">
      <c r="BC429" s="137" t="s">
        <v>733</v>
      </c>
      <c r="BD429" s="127" t="s">
        <v>810</v>
      </c>
      <c r="BE429" s="164" t="s">
        <v>110</v>
      </c>
      <c r="BM429" s="7" t="s">
        <v>378</v>
      </c>
      <c r="BN429" s="295" t="s">
        <v>811</v>
      </c>
      <c r="BO429" s="149"/>
      <c r="BP429" s="8"/>
    </row>
    <row r="430" spans="55:69">
      <c r="BC430" s="137" t="s">
        <v>738</v>
      </c>
      <c r="BD430" s="127" t="s">
        <v>812</v>
      </c>
      <c r="BE430" s="164" t="s">
        <v>57</v>
      </c>
      <c r="BM430" s="7" t="s">
        <v>379</v>
      </c>
      <c r="BN430" s="295" t="s">
        <v>813</v>
      </c>
      <c r="BO430" s="152"/>
      <c r="BP430" s="8"/>
    </row>
    <row r="431" spans="55:69">
      <c r="BC431" s="137" t="s">
        <v>742</v>
      </c>
      <c r="BD431" s="127" t="s">
        <v>814</v>
      </c>
      <c r="BE431" s="164" t="s">
        <v>57</v>
      </c>
      <c r="BM431" s="7" t="s">
        <v>381</v>
      </c>
      <c r="BN431" s="295" t="s">
        <v>815</v>
      </c>
      <c r="BO431" s="152"/>
      <c r="BP431" s="8"/>
    </row>
    <row r="432" spans="55:69">
      <c r="BC432" s="137" t="s">
        <v>746</v>
      </c>
      <c r="BD432" s="151" t="s">
        <v>816</v>
      </c>
      <c r="BE432" s="151" t="s">
        <v>747</v>
      </c>
      <c r="BM432" s="7" t="s">
        <v>382</v>
      </c>
      <c r="BN432" s="295" t="s">
        <v>817</v>
      </c>
      <c r="BO432" s="130"/>
      <c r="BP432" s="8"/>
    </row>
    <row r="433" spans="55:68" ht="15.75" thickBot="1">
      <c r="BM433" s="7" t="s">
        <v>383</v>
      </c>
      <c r="BN433" s="295" t="s">
        <v>818</v>
      </c>
      <c r="BO433" s="152"/>
      <c r="BP433" s="8"/>
    </row>
    <row r="434" spans="55:68">
      <c r="BC434" s="554" t="s">
        <v>625</v>
      </c>
      <c r="BD434" s="555"/>
      <c r="BE434" s="98" t="s">
        <v>819</v>
      </c>
      <c r="BM434" s="7" t="s">
        <v>384</v>
      </c>
      <c r="BN434" s="295" t="s">
        <v>820</v>
      </c>
      <c r="BO434" s="152"/>
      <c r="BP434" s="8"/>
    </row>
    <row r="435" spans="55:68">
      <c r="BC435" s="293" t="s">
        <v>821</v>
      </c>
      <c r="BD435" s="294" t="s">
        <v>822</v>
      </c>
      <c r="BE435" s="104" t="s">
        <v>632</v>
      </c>
      <c r="BM435" s="7" t="s">
        <v>385</v>
      </c>
      <c r="BN435" s="295" t="s">
        <v>823</v>
      </c>
      <c r="BO435" s="130"/>
      <c r="BP435" s="8"/>
    </row>
    <row r="436" spans="55:68">
      <c r="BC436" s="293" t="s">
        <v>821</v>
      </c>
      <c r="BD436" s="294" t="s">
        <v>822</v>
      </c>
      <c r="BE436" s="104" t="s">
        <v>635</v>
      </c>
      <c r="BM436" s="7" t="s">
        <v>386</v>
      </c>
      <c r="BN436" s="295" t="s">
        <v>824</v>
      </c>
      <c r="BO436" s="130"/>
      <c r="BP436" s="8"/>
    </row>
    <row r="437" spans="55:68">
      <c r="BC437" s="293" t="s">
        <v>825</v>
      </c>
      <c r="BD437" s="294" t="s">
        <v>640</v>
      </c>
      <c r="BE437" s="109" t="s">
        <v>641</v>
      </c>
      <c r="BM437" s="7" t="s">
        <v>387</v>
      </c>
      <c r="BN437" s="295" t="s">
        <v>826</v>
      </c>
      <c r="BO437" s="101"/>
      <c r="BP437" s="8"/>
    </row>
    <row r="438" spans="55:68" ht="15.75">
      <c r="BC438" s="293" t="s">
        <v>825</v>
      </c>
      <c r="BD438" s="294" t="s">
        <v>640</v>
      </c>
      <c r="BE438" s="110" t="s">
        <v>644</v>
      </c>
      <c r="BM438" s="7" t="s">
        <v>388</v>
      </c>
      <c r="BN438" s="295" t="s">
        <v>827</v>
      </c>
      <c r="BO438" s="101"/>
      <c r="BP438" s="8"/>
    </row>
    <row r="439" spans="55:68" ht="15.75">
      <c r="BC439" s="293" t="s">
        <v>825</v>
      </c>
      <c r="BD439" s="294" t="s">
        <v>640</v>
      </c>
      <c r="BE439" s="110" t="s">
        <v>647</v>
      </c>
      <c r="BM439" s="7" t="s">
        <v>389</v>
      </c>
      <c r="BN439" s="295" t="s">
        <v>828</v>
      </c>
      <c r="BO439" s="101"/>
      <c r="BP439" s="8"/>
    </row>
    <row r="440" spans="55:68" ht="15.75">
      <c r="BC440" s="293" t="s">
        <v>825</v>
      </c>
      <c r="BD440" s="294" t="s">
        <v>640</v>
      </c>
      <c r="BE440" s="112" t="s">
        <v>650</v>
      </c>
      <c r="BM440" s="7" t="s">
        <v>390</v>
      </c>
      <c r="BN440" s="295" t="s">
        <v>829</v>
      </c>
      <c r="BO440" s="101"/>
      <c r="BP440" s="8"/>
    </row>
    <row r="441" spans="55:68">
      <c r="BC441" s="293" t="s">
        <v>830</v>
      </c>
      <c r="BD441" s="296" t="s">
        <v>831</v>
      </c>
      <c r="BE441" s="114" t="s">
        <v>655</v>
      </c>
      <c r="BM441" s="7" t="s">
        <v>391</v>
      </c>
      <c r="BN441" s="295" t="s">
        <v>832</v>
      </c>
      <c r="BO441" s="165"/>
      <c r="BP441" s="8"/>
    </row>
    <row r="442" spans="55:68">
      <c r="BC442" s="293" t="s">
        <v>830</v>
      </c>
      <c r="BD442" s="296" t="s">
        <v>831</v>
      </c>
      <c r="BE442" s="114" t="s">
        <v>658</v>
      </c>
      <c r="BM442" s="7" t="s">
        <v>393</v>
      </c>
      <c r="BN442" s="295" t="s">
        <v>833</v>
      </c>
      <c r="BO442" s="165"/>
      <c r="BP442" s="8"/>
    </row>
    <row r="443" spans="55:68" ht="15.75">
      <c r="BC443" s="293" t="s">
        <v>830</v>
      </c>
      <c r="BD443" s="296" t="s">
        <v>831</v>
      </c>
      <c r="BE443" s="116" t="s">
        <v>662</v>
      </c>
      <c r="BM443" s="7" t="s">
        <v>395</v>
      </c>
      <c r="BN443" s="295" t="s">
        <v>834</v>
      </c>
      <c r="BO443" s="165"/>
      <c r="BP443" s="8"/>
    </row>
    <row r="444" spans="55:68" ht="15.75">
      <c r="BC444" s="293" t="s">
        <v>830</v>
      </c>
      <c r="BD444" s="296" t="s">
        <v>831</v>
      </c>
      <c r="BE444" s="112" t="s">
        <v>664</v>
      </c>
      <c r="BM444" s="7" t="s">
        <v>397</v>
      </c>
      <c r="BN444" s="295" t="s">
        <v>835</v>
      </c>
      <c r="BO444" s="165"/>
      <c r="BP444" s="8"/>
    </row>
    <row r="445" spans="55:68" ht="15.75">
      <c r="BC445" s="293" t="s">
        <v>830</v>
      </c>
      <c r="BD445" s="296" t="s">
        <v>831</v>
      </c>
      <c r="BE445" s="112" t="s">
        <v>667</v>
      </c>
      <c r="BM445" s="7" t="s">
        <v>399</v>
      </c>
      <c r="BN445" s="295" t="s">
        <v>836</v>
      </c>
      <c r="BO445" s="165"/>
      <c r="BP445" s="8"/>
    </row>
    <row r="446" spans="55:68" ht="15.75">
      <c r="BC446" s="293" t="s">
        <v>830</v>
      </c>
      <c r="BD446" s="296" t="s">
        <v>831</v>
      </c>
      <c r="BE446" s="112" t="s">
        <v>670</v>
      </c>
      <c r="BM446" s="7" t="s">
        <v>400</v>
      </c>
      <c r="BN446" s="295" t="s">
        <v>837</v>
      </c>
      <c r="BO446" s="165"/>
      <c r="BP446" s="8"/>
    </row>
    <row r="447" spans="55:68" ht="31.5">
      <c r="BC447" s="293" t="s">
        <v>830</v>
      </c>
      <c r="BD447" s="296" t="s">
        <v>831</v>
      </c>
      <c r="BE447" s="112" t="s">
        <v>673</v>
      </c>
      <c r="BM447" s="7" t="s">
        <v>401</v>
      </c>
      <c r="BN447" s="295" t="s">
        <v>838</v>
      </c>
      <c r="BO447" s="165"/>
      <c r="BP447" s="8"/>
    </row>
    <row r="448" spans="55:68" ht="15.75">
      <c r="BC448" s="293" t="s">
        <v>830</v>
      </c>
      <c r="BD448" s="296" t="s">
        <v>831</v>
      </c>
      <c r="BE448" s="112" t="s">
        <v>676</v>
      </c>
      <c r="BM448" s="7" t="s">
        <v>402</v>
      </c>
      <c r="BN448" s="295" t="s">
        <v>839</v>
      </c>
      <c r="BO448" s="165"/>
      <c r="BP448" s="8"/>
    </row>
    <row r="449" spans="55:68" ht="31.5">
      <c r="BC449" s="293" t="s">
        <v>830</v>
      </c>
      <c r="BD449" s="296" t="s">
        <v>831</v>
      </c>
      <c r="BE449" s="112" t="s">
        <v>678</v>
      </c>
      <c r="BM449" s="7" t="s">
        <v>403</v>
      </c>
      <c r="BN449" s="295" t="s">
        <v>840</v>
      </c>
      <c r="BO449" s="101"/>
      <c r="BP449" s="8"/>
    </row>
    <row r="450" spans="55:68">
      <c r="BC450" s="293" t="s">
        <v>841</v>
      </c>
      <c r="BD450" s="127" t="s">
        <v>627</v>
      </c>
      <c r="BE450" s="127" t="s">
        <v>627</v>
      </c>
      <c r="BM450" s="7" t="s">
        <v>5</v>
      </c>
      <c r="BN450" s="295" t="s">
        <v>842</v>
      </c>
      <c r="BO450" s="152"/>
      <c r="BP450" s="8"/>
    </row>
    <row r="451" spans="55:68">
      <c r="BC451" s="293" t="s">
        <v>841</v>
      </c>
      <c r="BD451" s="127" t="s">
        <v>627</v>
      </c>
      <c r="BE451" s="441" t="s">
        <v>1174</v>
      </c>
      <c r="BN451" s="295" t="s">
        <v>844</v>
      </c>
      <c r="BO451" s="167"/>
      <c r="BP451" s="8"/>
    </row>
    <row r="452" spans="55:68" ht="15.75">
      <c r="BC452" s="293" t="s">
        <v>843</v>
      </c>
      <c r="BD452" s="127" t="s">
        <v>561</v>
      </c>
      <c r="BE452" s="166" t="s">
        <v>563</v>
      </c>
      <c r="BN452" s="295" t="s">
        <v>846</v>
      </c>
      <c r="BO452" s="168"/>
      <c r="BP452" s="8"/>
    </row>
    <row r="453" spans="55:68" ht="15.75">
      <c r="BC453" s="293" t="s">
        <v>845</v>
      </c>
      <c r="BD453" s="127" t="s">
        <v>210</v>
      </c>
      <c r="BE453" s="166" t="s">
        <v>57</v>
      </c>
      <c r="BN453" s="295" t="s">
        <v>848</v>
      </c>
      <c r="BO453" s="169"/>
      <c r="BP453" s="8"/>
    </row>
    <row r="454" spans="55:68" ht="31.5">
      <c r="BC454" s="293" t="s">
        <v>845</v>
      </c>
      <c r="BD454" s="127" t="s">
        <v>210</v>
      </c>
      <c r="BE454" s="166" t="s">
        <v>1175</v>
      </c>
      <c r="BN454" s="295" t="s">
        <v>850</v>
      </c>
      <c r="BO454" s="169"/>
      <c r="BP454" s="8"/>
    </row>
    <row r="455" spans="55:68" ht="15.75">
      <c r="BC455" s="293" t="s">
        <v>847</v>
      </c>
      <c r="BD455" s="127" t="s">
        <v>82</v>
      </c>
      <c r="BE455" s="166" t="s">
        <v>68</v>
      </c>
      <c r="BN455" s="295" t="s">
        <v>852</v>
      </c>
      <c r="BO455" s="168"/>
      <c r="BP455" s="8"/>
    </row>
    <row r="456" spans="55:68" ht="15.75">
      <c r="BC456" s="293" t="s">
        <v>849</v>
      </c>
      <c r="BD456" s="127" t="s">
        <v>220</v>
      </c>
      <c r="BE456" s="166" t="s">
        <v>77</v>
      </c>
      <c r="BN456" s="295" t="s">
        <v>853</v>
      </c>
      <c r="BO456" s="105"/>
      <c r="BP456" s="8"/>
    </row>
    <row r="457" spans="55:68" ht="15.75">
      <c r="BC457" s="293" t="s">
        <v>851</v>
      </c>
      <c r="BD457" s="127" t="s">
        <v>693</v>
      </c>
      <c r="BE457" s="166" t="s">
        <v>85</v>
      </c>
      <c r="BN457" s="295" t="s">
        <v>855</v>
      </c>
      <c r="BO457" s="169"/>
      <c r="BP457" s="8"/>
    </row>
    <row r="458" spans="55:68" ht="15.75">
      <c r="BC458" s="163">
        <v>10</v>
      </c>
      <c r="BD458" s="127" t="s">
        <v>229</v>
      </c>
      <c r="BE458" s="166" t="s">
        <v>93</v>
      </c>
      <c r="BN458" s="295" t="s">
        <v>856</v>
      </c>
      <c r="BO458" s="105"/>
      <c r="BP458" s="8"/>
    </row>
    <row r="459" spans="55:68" ht="15.75">
      <c r="BC459" s="163">
        <v>10</v>
      </c>
      <c r="BD459" s="127" t="s">
        <v>229</v>
      </c>
      <c r="BE459" s="166" t="s">
        <v>854</v>
      </c>
      <c r="BN459" s="295" t="s">
        <v>858</v>
      </c>
      <c r="BO459" s="105"/>
      <c r="BP459" s="8"/>
    </row>
    <row r="460" spans="55:68" ht="15.75">
      <c r="BC460" s="163">
        <v>11</v>
      </c>
      <c r="BD460" s="127" t="s">
        <v>235</v>
      </c>
      <c r="BE460" s="166" t="s">
        <v>100</v>
      </c>
      <c r="BN460" s="295" t="s">
        <v>860</v>
      </c>
      <c r="BO460" s="101"/>
      <c r="BP460" s="8"/>
    </row>
    <row r="461" spans="55:68" ht="15.75">
      <c r="BC461" s="163">
        <v>11</v>
      </c>
      <c r="BD461" s="127" t="s">
        <v>235</v>
      </c>
      <c r="BE461" s="166" t="s">
        <v>857</v>
      </c>
      <c r="BN461" s="295" t="s">
        <v>861</v>
      </c>
      <c r="BO461" s="130"/>
      <c r="BP461" s="8"/>
    </row>
    <row r="462" spans="55:68" ht="15.75">
      <c r="BC462" s="163">
        <v>12</v>
      </c>
      <c r="BD462" s="127" t="s">
        <v>859</v>
      </c>
      <c r="BE462" s="166" t="s">
        <v>659</v>
      </c>
      <c r="BN462" s="295" t="s">
        <v>863</v>
      </c>
      <c r="BO462" s="130"/>
      <c r="BP462" s="8"/>
    </row>
    <row r="463" spans="55:68" ht="15.75">
      <c r="BC463" s="163">
        <v>12</v>
      </c>
      <c r="BD463" s="127" t="s">
        <v>859</v>
      </c>
      <c r="BE463" s="166" t="s">
        <v>563</v>
      </c>
      <c r="BN463" s="295" t="s">
        <v>864</v>
      </c>
      <c r="BO463" s="130"/>
      <c r="BP463" s="8"/>
    </row>
    <row r="464" spans="55:68" ht="15.75">
      <c r="BC464" s="163">
        <v>12</v>
      </c>
      <c r="BD464" s="127" t="s">
        <v>859</v>
      </c>
      <c r="BE464" s="166" t="s">
        <v>862</v>
      </c>
      <c r="BN464" s="295" t="s">
        <v>865</v>
      </c>
      <c r="BO464" s="130"/>
      <c r="BP464" s="8"/>
    </row>
    <row r="465" spans="55:68">
      <c r="BC465" s="163">
        <v>13</v>
      </c>
      <c r="BD465" s="127" t="s">
        <v>246</v>
      </c>
      <c r="BE465" s="127" t="s">
        <v>110</v>
      </c>
      <c r="BN465" s="295" t="s">
        <v>866</v>
      </c>
      <c r="BO465" s="130"/>
      <c r="BP465" s="8"/>
    </row>
    <row r="466" spans="55:68">
      <c r="BC466" s="163">
        <v>14</v>
      </c>
      <c r="BD466" s="127" t="s">
        <v>250</v>
      </c>
      <c r="BE466" s="127" t="s">
        <v>115</v>
      </c>
      <c r="BN466" s="295" t="s">
        <v>867</v>
      </c>
      <c r="BO466" s="130"/>
      <c r="BP466" s="8"/>
    </row>
    <row r="467" spans="55:68">
      <c r="BC467" s="163">
        <v>15</v>
      </c>
      <c r="BD467" s="127" t="s">
        <v>707</v>
      </c>
      <c r="BE467" s="127" t="s">
        <v>120</v>
      </c>
      <c r="BN467" s="295" t="s">
        <v>868</v>
      </c>
      <c r="BO467" s="106"/>
      <c r="BP467" s="8"/>
    </row>
    <row r="468" spans="55:68">
      <c r="BC468" s="163">
        <v>16</v>
      </c>
      <c r="BD468" s="127" t="s">
        <v>125</v>
      </c>
      <c r="BE468" s="127" t="s">
        <v>125</v>
      </c>
      <c r="BN468" s="295" t="s">
        <v>869</v>
      </c>
      <c r="BO468" s="106"/>
      <c r="BP468" s="8"/>
    </row>
    <row r="469" spans="55:68">
      <c r="BC469" s="163">
        <v>17</v>
      </c>
      <c r="BD469" s="127" t="s">
        <v>261</v>
      </c>
      <c r="BE469" s="170" t="s">
        <v>131</v>
      </c>
      <c r="BN469" s="295" t="s">
        <v>870</v>
      </c>
      <c r="BO469" s="106"/>
      <c r="BP469" s="8"/>
    </row>
    <row r="470" spans="55:68">
      <c r="BC470" s="163">
        <v>18</v>
      </c>
      <c r="BD470" s="127" t="s">
        <v>715</v>
      </c>
      <c r="BE470" s="170" t="s">
        <v>409</v>
      </c>
      <c r="BN470" s="295" t="s">
        <v>871</v>
      </c>
      <c r="BO470" s="130"/>
      <c r="BP470" s="8"/>
    </row>
    <row r="471" spans="55:68">
      <c r="BC471" s="163">
        <v>19</v>
      </c>
      <c r="BD471" s="127" t="s">
        <v>269</v>
      </c>
      <c r="BE471" s="127" t="s">
        <v>141</v>
      </c>
      <c r="BN471" s="295" t="s">
        <v>871</v>
      </c>
      <c r="BO471" s="152"/>
      <c r="BP471" s="8"/>
    </row>
    <row r="472" spans="55:68">
      <c r="BC472" s="163">
        <v>20</v>
      </c>
      <c r="BD472" s="127" t="s">
        <v>274</v>
      </c>
      <c r="BE472" s="127" t="s">
        <v>146</v>
      </c>
      <c r="BN472" s="295" t="s">
        <v>873</v>
      </c>
      <c r="BO472" s="130"/>
      <c r="BP472" s="8"/>
    </row>
    <row r="473" spans="55:68">
      <c r="BC473" s="163">
        <v>21</v>
      </c>
      <c r="BD473" s="127" t="s">
        <v>722</v>
      </c>
      <c r="BE473" s="127" t="s">
        <v>152</v>
      </c>
      <c r="BN473" s="295" t="s">
        <v>875</v>
      </c>
      <c r="BO473" s="131"/>
      <c r="BP473" s="8"/>
    </row>
    <row r="474" spans="55:68">
      <c r="BC474" s="163">
        <v>21</v>
      </c>
      <c r="BD474" s="127" t="s">
        <v>722</v>
      </c>
      <c r="BE474" s="127" t="s">
        <v>872</v>
      </c>
      <c r="BN474" s="295" t="s">
        <v>876</v>
      </c>
      <c r="BO474" s="105"/>
      <c r="BP474" s="8"/>
    </row>
    <row r="475" spans="55:68">
      <c r="BC475" s="163" t="s">
        <v>724</v>
      </c>
      <c r="BD475" s="127" t="s">
        <v>874</v>
      </c>
      <c r="BE475" s="127" t="s">
        <v>157</v>
      </c>
      <c r="BN475" s="295" t="s">
        <v>877</v>
      </c>
      <c r="BO475" s="105"/>
      <c r="BP475" s="8"/>
    </row>
    <row r="476" spans="55:68">
      <c r="BC476" s="163">
        <v>23</v>
      </c>
      <c r="BD476" s="127" t="s">
        <v>285</v>
      </c>
      <c r="BE476" s="127" t="s">
        <v>163</v>
      </c>
      <c r="BN476" s="295" t="s">
        <v>878</v>
      </c>
      <c r="BO476" s="105"/>
      <c r="BP476" s="8"/>
    </row>
    <row r="477" spans="55:68">
      <c r="BC477" s="163" t="s">
        <v>729</v>
      </c>
      <c r="BD477" s="127" t="s">
        <v>808</v>
      </c>
      <c r="BE477" s="164" t="s">
        <v>57</v>
      </c>
      <c r="BN477" s="295" t="s">
        <v>879</v>
      </c>
      <c r="BO477" s="158"/>
      <c r="BP477" s="8"/>
    </row>
    <row r="478" spans="55:68">
      <c r="BC478" s="163" t="s">
        <v>733</v>
      </c>
      <c r="BD478" s="127" t="s">
        <v>810</v>
      </c>
      <c r="BE478" s="164" t="s">
        <v>110</v>
      </c>
      <c r="BN478" s="295" t="s">
        <v>880</v>
      </c>
      <c r="BO478" s="105"/>
      <c r="BP478" s="8"/>
    </row>
    <row r="479" spans="55:68">
      <c r="BC479" s="163" t="s">
        <v>738</v>
      </c>
      <c r="BD479" s="127" t="s">
        <v>812</v>
      </c>
      <c r="BE479" s="164" t="s">
        <v>57</v>
      </c>
      <c r="BN479" s="295" t="s">
        <v>881</v>
      </c>
      <c r="BO479" s="105"/>
      <c r="BP479" s="8"/>
    </row>
    <row r="480" spans="55:68">
      <c r="BC480" s="163" t="s">
        <v>742</v>
      </c>
      <c r="BD480" s="127" t="s">
        <v>814</v>
      </c>
      <c r="BE480" s="164" t="s">
        <v>57</v>
      </c>
      <c r="BN480" s="295" t="s">
        <v>882</v>
      </c>
      <c r="BO480" s="105"/>
      <c r="BP480" s="8"/>
    </row>
    <row r="481" spans="55:68">
      <c r="BC481" s="171" t="s">
        <v>746</v>
      </c>
      <c r="BD481" s="151" t="s">
        <v>816</v>
      </c>
      <c r="BE481" s="151" t="s">
        <v>747</v>
      </c>
      <c r="BN481" s="295" t="s">
        <v>883</v>
      </c>
      <c r="BO481" s="131"/>
      <c r="BP481" s="8"/>
    </row>
    <row r="482" spans="55:68">
      <c r="BN482" s="295" t="s">
        <v>884</v>
      </c>
      <c r="BO482" s="152"/>
      <c r="BP482" s="8"/>
    </row>
    <row r="483" spans="55:68">
      <c r="BN483" s="295" t="s">
        <v>885</v>
      </c>
      <c r="BO483" s="152"/>
      <c r="BP483" s="8"/>
    </row>
    <row r="484" spans="55:68">
      <c r="BN484" s="295" t="s">
        <v>886</v>
      </c>
      <c r="BO484" s="152"/>
      <c r="BP484" s="8"/>
    </row>
    <row r="485" spans="55:68">
      <c r="BN485" s="295" t="s">
        <v>887</v>
      </c>
      <c r="BO485" s="106"/>
      <c r="BP485" s="8"/>
    </row>
    <row r="486" spans="55:68">
      <c r="BN486" s="295" t="s">
        <v>888</v>
      </c>
      <c r="BO486" s="106"/>
      <c r="BP486" s="8"/>
    </row>
    <row r="487" spans="55:68">
      <c r="BN487" s="295" t="s">
        <v>889</v>
      </c>
      <c r="BO487" s="106"/>
      <c r="BP487" s="8"/>
    </row>
    <row r="488" spans="55:68">
      <c r="BN488" s="295" t="s">
        <v>890</v>
      </c>
      <c r="BO488" s="106"/>
      <c r="BP488" s="8"/>
    </row>
    <row r="489" spans="55:68">
      <c r="BN489" s="295" t="s">
        <v>890</v>
      </c>
      <c r="BO489" s="106"/>
      <c r="BP489" s="8"/>
    </row>
    <row r="490" spans="55:68">
      <c r="BN490" s="295" t="s">
        <v>891</v>
      </c>
      <c r="BO490" s="106"/>
      <c r="BP490" s="8"/>
    </row>
    <row r="491" spans="55:68">
      <c r="BN491" s="295" t="s">
        <v>892</v>
      </c>
      <c r="BO491" s="106"/>
      <c r="BP491" s="8"/>
    </row>
    <row r="492" spans="55:68">
      <c r="BN492" s="295" t="s">
        <v>893</v>
      </c>
      <c r="BO492" s="172"/>
      <c r="BP492" s="8"/>
    </row>
    <row r="493" spans="55:68">
      <c r="BN493" s="295" t="s">
        <v>894</v>
      </c>
      <c r="BO493" s="173"/>
      <c r="BP493" s="8"/>
    </row>
    <row r="494" spans="55:68">
      <c r="BN494" s="295" t="s">
        <v>894</v>
      </c>
      <c r="BO494" s="172"/>
      <c r="BP494" s="8"/>
    </row>
    <row r="495" spans="55:68">
      <c r="BN495" s="295" t="s">
        <v>895</v>
      </c>
      <c r="BO495" s="173"/>
      <c r="BP495" s="8"/>
    </row>
    <row r="496" spans="55:68">
      <c r="BN496" s="295" t="s">
        <v>896</v>
      </c>
      <c r="BO496" s="172"/>
      <c r="BP496" s="8"/>
    </row>
    <row r="497" spans="66:68">
      <c r="BN497" s="295" t="s">
        <v>896</v>
      </c>
      <c r="BO497" s="172"/>
      <c r="BP497" s="8"/>
    </row>
    <row r="498" spans="66:68">
      <c r="BN498" s="295" t="s">
        <v>897</v>
      </c>
      <c r="BO498" s="173"/>
      <c r="BP498" s="8"/>
    </row>
    <row r="499" spans="66:68">
      <c r="BN499" s="295" t="s">
        <v>898</v>
      </c>
      <c r="BO499" s="172"/>
      <c r="BP499" s="8"/>
    </row>
    <row r="500" spans="66:68">
      <c r="BN500" s="295" t="s">
        <v>899</v>
      </c>
      <c r="BO500" s="174"/>
      <c r="BP500" s="8"/>
    </row>
    <row r="501" spans="66:68">
      <c r="BN501" s="295" t="s">
        <v>900</v>
      </c>
      <c r="BO501" s="174"/>
      <c r="BP501" s="8"/>
    </row>
    <row r="502" spans="66:68">
      <c r="BN502" s="295" t="s">
        <v>901</v>
      </c>
      <c r="BO502" s="174"/>
      <c r="BP502" s="8"/>
    </row>
    <row r="503" spans="66:68">
      <c r="BN503" s="295" t="s">
        <v>902</v>
      </c>
      <c r="BO503" s="174"/>
      <c r="BP503" s="8"/>
    </row>
    <row r="504" spans="66:68">
      <c r="BN504" s="295" t="s">
        <v>903</v>
      </c>
      <c r="BO504" s="174"/>
      <c r="BP504" s="8"/>
    </row>
    <row r="505" spans="66:68">
      <c r="BN505" s="295" t="s">
        <v>904</v>
      </c>
      <c r="BO505" s="175"/>
      <c r="BP505" s="8"/>
    </row>
    <row r="506" spans="66:68">
      <c r="BN506" s="295" t="s">
        <v>905</v>
      </c>
      <c r="BO506" s="106"/>
      <c r="BP506" s="8"/>
    </row>
    <row r="507" spans="66:68">
      <c r="BN507" s="295" t="s">
        <v>906</v>
      </c>
      <c r="BO507" s="106"/>
      <c r="BP507" s="8"/>
    </row>
    <row r="508" spans="66:68">
      <c r="BN508" s="295" t="s">
        <v>907</v>
      </c>
      <c r="BO508" s="106"/>
      <c r="BP508" s="8"/>
    </row>
    <row r="509" spans="66:68">
      <c r="BN509" s="295" t="s">
        <v>908</v>
      </c>
      <c r="BO509" s="106"/>
      <c r="BP509" s="8"/>
    </row>
    <row r="510" spans="66:68">
      <c r="BN510" s="295" t="s">
        <v>909</v>
      </c>
      <c r="BO510" s="130"/>
      <c r="BP510" s="8"/>
    </row>
    <row r="511" spans="66:68">
      <c r="BN511" s="295" t="s">
        <v>909</v>
      </c>
      <c r="BO511" s="101"/>
      <c r="BP511" s="8"/>
    </row>
    <row r="512" spans="66:68">
      <c r="BN512" s="295" t="s">
        <v>910</v>
      </c>
      <c r="BO512" s="106"/>
      <c r="BP512" s="8"/>
    </row>
    <row r="513" spans="66:68">
      <c r="BN513" s="295" t="s">
        <v>911</v>
      </c>
      <c r="BO513" s="101"/>
      <c r="BP513" s="8"/>
    </row>
    <row r="514" spans="66:68">
      <c r="BN514" s="295" t="s">
        <v>912</v>
      </c>
      <c r="BO514" s="130"/>
      <c r="BP514" s="8"/>
    </row>
    <row r="515" spans="66:68">
      <c r="BN515" s="295" t="s">
        <v>913</v>
      </c>
      <c r="BO515" s="152"/>
      <c r="BP515" s="8"/>
    </row>
    <row r="516" spans="66:68">
      <c r="BN516" s="295" t="s">
        <v>914</v>
      </c>
      <c r="BO516" s="152"/>
      <c r="BP516" s="8"/>
    </row>
    <row r="517" spans="66:68">
      <c r="BN517" s="295" t="s">
        <v>915</v>
      </c>
      <c r="BO517" s="152"/>
      <c r="BP517" s="8"/>
    </row>
    <row r="518" spans="66:68">
      <c r="BN518" s="295" t="s">
        <v>916</v>
      </c>
      <c r="BO518" s="176"/>
      <c r="BP518" s="8"/>
    </row>
    <row r="519" spans="66:68">
      <c r="BN519" s="295" t="s">
        <v>916</v>
      </c>
      <c r="BO519" s="177"/>
      <c r="BP519" s="8"/>
    </row>
    <row r="520" spans="66:68">
      <c r="BN520" s="295" t="s">
        <v>917</v>
      </c>
      <c r="BO520" s="167"/>
      <c r="BP520" s="8"/>
    </row>
    <row r="521" spans="66:68">
      <c r="BN521" s="295" t="s">
        <v>918</v>
      </c>
      <c r="BO521" s="178"/>
      <c r="BP521" s="8"/>
    </row>
    <row r="522" spans="66:68">
      <c r="BN522" s="295" t="s">
        <v>919</v>
      </c>
      <c r="BO522" s="178"/>
      <c r="BP522" s="8"/>
    </row>
    <row r="523" spans="66:68">
      <c r="BN523" s="295" t="s">
        <v>920</v>
      </c>
      <c r="BO523" s="179"/>
      <c r="BP523" s="8"/>
    </row>
    <row r="524" spans="66:68">
      <c r="BN524" s="295" t="s">
        <v>921</v>
      </c>
      <c r="BO524" s="179"/>
      <c r="BP524" s="8"/>
    </row>
    <row r="525" spans="66:68">
      <c r="BN525" s="295" t="s">
        <v>922</v>
      </c>
      <c r="BO525" s="179"/>
      <c r="BP525" s="8"/>
    </row>
    <row r="526" spans="66:68">
      <c r="BN526" s="295" t="s">
        <v>923</v>
      </c>
      <c r="BO526" s="167"/>
      <c r="BP526" s="8"/>
    </row>
    <row r="527" spans="66:68">
      <c r="BN527" s="295" t="s">
        <v>924</v>
      </c>
      <c r="BO527" s="177"/>
      <c r="BP527" s="8"/>
    </row>
    <row r="528" spans="66:68">
      <c r="BN528" s="295" t="s">
        <v>925</v>
      </c>
      <c r="BO528" s="177"/>
      <c r="BP528" s="8"/>
    </row>
    <row r="529" spans="66:68">
      <c r="BN529" s="295" t="s">
        <v>926</v>
      </c>
      <c r="BO529" s="177"/>
      <c r="BP529" s="8"/>
    </row>
    <row r="530" spans="66:68">
      <c r="BN530" s="295" t="s">
        <v>927</v>
      </c>
      <c r="BO530" s="177"/>
      <c r="BP530" s="8"/>
    </row>
    <row r="531" spans="66:68">
      <c r="BN531" s="295" t="s">
        <v>928</v>
      </c>
      <c r="BO531" s="177"/>
      <c r="BP531" s="8"/>
    </row>
    <row r="532" spans="66:68">
      <c r="BN532" s="295" t="s">
        <v>929</v>
      </c>
      <c r="BO532" s="177"/>
      <c r="BP532" s="8"/>
    </row>
    <row r="533" spans="66:68">
      <c r="BN533" s="295" t="s">
        <v>930</v>
      </c>
      <c r="BO533" s="180"/>
      <c r="BP533" s="8"/>
    </row>
    <row r="534" spans="66:68">
      <c r="BN534" s="295" t="s">
        <v>931</v>
      </c>
      <c r="BO534" s="176"/>
      <c r="BP534" s="8"/>
    </row>
    <row r="535" spans="66:68">
      <c r="BN535" s="295" t="s">
        <v>932</v>
      </c>
      <c r="BO535" s="176"/>
      <c r="BP535" s="8"/>
    </row>
    <row r="536" spans="66:68">
      <c r="BN536" s="295" t="s">
        <v>933</v>
      </c>
      <c r="BO536" s="176"/>
      <c r="BP536" s="8"/>
    </row>
    <row r="537" spans="66:68">
      <c r="BN537" s="295" t="s">
        <v>934</v>
      </c>
      <c r="BO537" s="176"/>
      <c r="BP537" s="8"/>
    </row>
    <row r="538" spans="66:68">
      <c r="BN538" s="295" t="s">
        <v>935</v>
      </c>
      <c r="BO538" s="181"/>
      <c r="BP538" s="8"/>
    </row>
    <row r="539" spans="66:68">
      <c r="BN539" s="295" t="s">
        <v>936</v>
      </c>
      <c r="BO539" s="182"/>
      <c r="BP539" s="8"/>
    </row>
    <row r="540" spans="66:68">
      <c r="BN540" s="295" t="s">
        <v>937</v>
      </c>
      <c r="BO540" s="177"/>
      <c r="BP540" s="8"/>
    </row>
    <row r="541" spans="66:68">
      <c r="BN541" s="295" t="s">
        <v>938</v>
      </c>
      <c r="BO541" s="177"/>
      <c r="BP541" s="8"/>
    </row>
    <row r="542" spans="66:68">
      <c r="BN542" s="295" t="s">
        <v>939</v>
      </c>
      <c r="BO542" s="177"/>
      <c r="BP542" s="8"/>
    </row>
    <row r="543" spans="66:68">
      <c r="BN543" s="295" t="s">
        <v>940</v>
      </c>
      <c r="BO543" s="177"/>
      <c r="BP543" s="8"/>
    </row>
    <row r="544" spans="66:68">
      <c r="BN544" s="295" t="s">
        <v>941</v>
      </c>
      <c r="BO544" s="177"/>
      <c r="BP544" s="8"/>
    </row>
    <row r="545" spans="66:68">
      <c r="BN545" s="295" t="s">
        <v>942</v>
      </c>
      <c r="BO545" s="177"/>
      <c r="BP545" s="8"/>
    </row>
    <row r="546" spans="66:68">
      <c r="BN546" s="295" t="s">
        <v>943</v>
      </c>
      <c r="BO546" s="177"/>
      <c r="BP546" s="8"/>
    </row>
    <row r="547" spans="66:68">
      <c r="BN547" s="295" t="s">
        <v>944</v>
      </c>
      <c r="BO547" s="177"/>
      <c r="BP547" s="8"/>
    </row>
    <row r="548" spans="66:68">
      <c r="BN548" s="295" t="s">
        <v>945</v>
      </c>
      <c r="BO548" s="177"/>
      <c r="BP548" s="8"/>
    </row>
    <row r="549" spans="66:68">
      <c r="BN549" s="295" t="s">
        <v>946</v>
      </c>
      <c r="BO549" s="177"/>
      <c r="BP549" s="8"/>
    </row>
    <row r="550" spans="66:68">
      <c r="BN550" s="295" t="s">
        <v>947</v>
      </c>
      <c r="BO550" s="177"/>
      <c r="BP550" s="8"/>
    </row>
    <row r="551" spans="66:68">
      <c r="BN551" s="295" t="s">
        <v>948</v>
      </c>
      <c r="BO551" s="183"/>
      <c r="BP551" s="8"/>
    </row>
    <row r="552" spans="66:68">
      <c r="BN552" s="295" t="s">
        <v>949</v>
      </c>
      <c r="BO552" s="183"/>
      <c r="BP552" s="8"/>
    </row>
    <row r="553" spans="66:68">
      <c r="BN553" s="295" t="s">
        <v>950</v>
      </c>
      <c r="BO553" s="179"/>
      <c r="BP553" s="8"/>
    </row>
    <row r="554" spans="66:68">
      <c r="BN554" s="295" t="s">
        <v>951</v>
      </c>
      <c r="BO554" s="179"/>
      <c r="BP554" s="8"/>
    </row>
    <row r="555" spans="66:68">
      <c r="BN555" s="295" t="s">
        <v>952</v>
      </c>
      <c r="BO555" s="176"/>
      <c r="BP555" s="8"/>
    </row>
    <row r="556" spans="66:68">
      <c r="BN556" s="295" t="s">
        <v>953</v>
      </c>
      <c r="BO556" s="176"/>
      <c r="BP556" s="8"/>
    </row>
    <row r="557" spans="66:68">
      <c r="BN557" s="295" t="s">
        <v>954</v>
      </c>
      <c r="BO557" s="179"/>
      <c r="BP557" s="8"/>
    </row>
    <row r="558" spans="66:68">
      <c r="BN558" s="295" t="s">
        <v>955</v>
      </c>
      <c r="BO558" s="179"/>
      <c r="BP558" s="8"/>
    </row>
    <row r="559" spans="66:68">
      <c r="BN559" s="295" t="s">
        <v>956</v>
      </c>
      <c r="BO559" s="120"/>
      <c r="BP559" s="8"/>
    </row>
    <row r="560" spans="66:68">
      <c r="BN560" s="295" t="s">
        <v>957</v>
      </c>
      <c r="BO560" s="120"/>
      <c r="BP560" s="8"/>
    </row>
    <row r="561" spans="66:68">
      <c r="BN561" s="295" t="s">
        <v>958</v>
      </c>
      <c r="BO561" s="139"/>
      <c r="BP561" s="8"/>
    </row>
    <row r="562" spans="66:68">
      <c r="BN562" s="295" t="s">
        <v>959</v>
      </c>
      <c r="BO562" s="120"/>
      <c r="BP562" s="8"/>
    </row>
    <row r="563" spans="66:68">
      <c r="BN563" s="295" t="s">
        <v>960</v>
      </c>
      <c r="BO563" s="120"/>
      <c r="BP563" s="8"/>
    </row>
    <row r="564" spans="66:68">
      <c r="BN564" s="295" t="s">
        <v>961</v>
      </c>
      <c r="BO564" s="158"/>
      <c r="BP564" s="8"/>
    </row>
    <row r="565" spans="66:68">
      <c r="BN565" s="295" t="s">
        <v>962</v>
      </c>
      <c r="BO565" s="120"/>
      <c r="BP565" s="8"/>
    </row>
    <row r="566" spans="66:68">
      <c r="BN566" s="295" t="s">
        <v>963</v>
      </c>
      <c r="BO566" s="158"/>
      <c r="BP566" s="8"/>
    </row>
    <row r="567" spans="66:68">
      <c r="BN567" s="295" t="s">
        <v>964</v>
      </c>
      <c r="BO567" s="101"/>
      <c r="BP567" s="8"/>
    </row>
    <row r="568" spans="66:68">
      <c r="BN568" s="295" t="s">
        <v>965</v>
      </c>
      <c r="BO568" s="101"/>
      <c r="BP568" s="8"/>
    </row>
    <row r="569" spans="66:68">
      <c r="BN569" s="295" t="s">
        <v>966</v>
      </c>
      <c r="BO569" s="101"/>
      <c r="BP569" s="8"/>
    </row>
    <row r="570" spans="66:68">
      <c r="BN570" s="295" t="s">
        <v>967</v>
      </c>
      <c r="BO570" s="101"/>
      <c r="BP570" s="8"/>
    </row>
    <row r="571" spans="66:68">
      <c r="BN571" s="295" t="s">
        <v>968</v>
      </c>
      <c r="BO571" s="101"/>
      <c r="BP571" s="8"/>
    </row>
    <row r="572" spans="66:68">
      <c r="BN572" s="295" t="s">
        <v>969</v>
      </c>
      <c r="BO572" s="101"/>
      <c r="BP572" s="8"/>
    </row>
    <row r="573" spans="66:68">
      <c r="BN573" s="295" t="s">
        <v>970</v>
      </c>
      <c r="BO573" s="101"/>
      <c r="BP573" s="8"/>
    </row>
    <row r="574" spans="66:68">
      <c r="BN574" s="295" t="s">
        <v>971</v>
      </c>
      <c r="BO574" s="101"/>
      <c r="BP574" s="8"/>
    </row>
    <row r="575" spans="66:68">
      <c r="BN575" s="295" t="s">
        <v>972</v>
      </c>
      <c r="BO575" s="176"/>
      <c r="BP575" s="8"/>
    </row>
    <row r="576" spans="66:68">
      <c r="BN576" s="295" t="s">
        <v>973</v>
      </c>
      <c r="BO576" s="184"/>
      <c r="BP576" s="8"/>
    </row>
    <row r="577" spans="67:68">
      <c r="BO577" s="101"/>
      <c r="BP577" s="8"/>
    </row>
  </sheetData>
  <dataConsolidate/>
  <mergeCells count="241">
    <mergeCell ref="BC339:BC342"/>
    <mergeCell ref="BD339:BD342"/>
    <mergeCell ref="BF339:BF342"/>
    <mergeCell ref="BC343:BC351"/>
    <mergeCell ref="BD343:BD351"/>
    <mergeCell ref="BC434:BD434"/>
    <mergeCell ref="BC335:BF335"/>
    <mergeCell ref="BC337:BC338"/>
    <mergeCell ref="BD337:BD338"/>
    <mergeCell ref="F62:G62"/>
    <mergeCell ref="I62:J62"/>
    <mergeCell ref="L62:N62"/>
    <mergeCell ref="F63:G63"/>
    <mergeCell ref="I63:J63"/>
    <mergeCell ref="L63:N63"/>
    <mergeCell ref="C54:C63"/>
    <mergeCell ref="B54:B63"/>
    <mergeCell ref="F64:G64"/>
    <mergeCell ref="I64:J64"/>
    <mergeCell ref="L64:N64"/>
    <mergeCell ref="A54:A63"/>
    <mergeCell ref="F60:G60"/>
    <mergeCell ref="I60:J60"/>
    <mergeCell ref="L60:N60"/>
    <mergeCell ref="F61:G61"/>
    <mergeCell ref="I61:J61"/>
    <mergeCell ref="L61:N61"/>
    <mergeCell ref="F58:G58"/>
    <mergeCell ref="I58:J58"/>
    <mergeCell ref="L58:N58"/>
    <mergeCell ref="F59:G59"/>
    <mergeCell ref="I59:J59"/>
    <mergeCell ref="L59:N59"/>
    <mergeCell ref="F57:G57"/>
    <mergeCell ref="I57:J57"/>
    <mergeCell ref="L57:N57"/>
    <mergeCell ref="F56:G56"/>
    <mergeCell ref="I56:J56"/>
    <mergeCell ref="L56:N56"/>
    <mergeCell ref="F55:G55"/>
    <mergeCell ref="I55:J55"/>
    <mergeCell ref="L55:N55"/>
    <mergeCell ref="F53:G53"/>
    <mergeCell ref="I53:J53"/>
    <mergeCell ref="L53:N53"/>
    <mergeCell ref="F40:G40"/>
    <mergeCell ref="I40:J40"/>
    <mergeCell ref="L40:N40"/>
    <mergeCell ref="F54:G54"/>
    <mergeCell ref="I54:J54"/>
    <mergeCell ref="F39:G39"/>
    <mergeCell ref="I39:J39"/>
    <mergeCell ref="L39:N39"/>
    <mergeCell ref="L54:N54"/>
    <mergeCell ref="F51:G51"/>
    <mergeCell ref="I51:J51"/>
    <mergeCell ref="L51:N51"/>
    <mergeCell ref="F52:G52"/>
    <mergeCell ref="I52:J52"/>
    <mergeCell ref="L52:N52"/>
    <mergeCell ref="F38:G38"/>
    <mergeCell ref="I38:J38"/>
    <mergeCell ref="L38:N38"/>
    <mergeCell ref="A38:A39"/>
    <mergeCell ref="F50:G50"/>
    <mergeCell ref="I50:J50"/>
    <mergeCell ref="L50:N50"/>
    <mergeCell ref="F49:G49"/>
    <mergeCell ref="I49:J49"/>
    <mergeCell ref="L49:N49"/>
    <mergeCell ref="A45:A50"/>
    <mergeCell ref="F48:G48"/>
    <mergeCell ref="I48:J48"/>
    <mergeCell ref="L48:N48"/>
    <mergeCell ref="F45:G45"/>
    <mergeCell ref="I45:J45"/>
    <mergeCell ref="L45:N45"/>
    <mergeCell ref="F46:G46"/>
    <mergeCell ref="I46:J46"/>
    <mergeCell ref="L46:N46"/>
    <mergeCell ref="F31:G31"/>
    <mergeCell ref="I31:J31"/>
    <mergeCell ref="L31:N31"/>
    <mergeCell ref="F43:G43"/>
    <mergeCell ref="I43:J43"/>
    <mergeCell ref="L43:N43"/>
    <mergeCell ref="F65:G65"/>
    <mergeCell ref="I65:J65"/>
    <mergeCell ref="L65:N65"/>
    <mergeCell ref="F42:G42"/>
    <mergeCell ref="I42:J42"/>
    <mergeCell ref="L42:N42"/>
    <mergeCell ref="F44:G44"/>
    <mergeCell ref="I44:J44"/>
    <mergeCell ref="L44:N44"/>
    <mergeCell ref="F26:G26"/>
    <mergeCell ref="I26:J26"/>
    <mergeCell ref="L26:N26"/>
    <mergeCell ref="F29:G29"/>
    <mergeCell ref="I29:J29"/>
    <mergeCell ref="L29:N29"/>
    <mergeCell ref="F24:G24"/>
    <mergeCell ref="I24:J24"/>
    <mergeCell ref="L24:N24"/>
    <mergeCell ref="F25:G25"/>
    <mergeCell ref="I25:J25"/>
    <mergeCell ref="L25:N25"/>
    <mergeCell ref="F22:G22"/>
    <mergeCell ref="I22:J22"/>
    <mergeCell ref="L22:N22"/>
    <mergeCell ref="F33:G33"/>
    <mergeCell ref="I33:J33"/>
    <mergeCell ref="L33:N33"/>
    <mergeCell ref="F27:G27"/>
    <mergeCell ref="I27:J27"/>
    <mergeCell ref="L27:N27"/>
    <mergeCell ref="F28:G28"/>
    <mergeCell ref="I28:J28"/>
    <mergeCell ref="L28:N28"/>
    <mergeCell ref="F23:G23"/>
    <mergeCell ref="I23:J23"/>
    <mergeCell ref="L23:N23"/>
    <mergeCell ref="F34:G34"/>
    <mergeCell ref="I34:J34"/>
    <mergeCell ref="L34:N34"/>
    <mergeCell ref="F30:G30"/>
    <mergeCell ref="I30:J30"/>
    <mergeCell ref="L30:N30"/>
    <mergeCell ref="F32:G32"/>
    <mergeCell ref="I32:J32"/>
    <mergeCell ref="L32:N32"/>
    <mergeCell ref="A73:Y73"/>
    <mergeCell ref="A75:B75"/>
    <mergeCell ref="C75:Y75"/>
    <mergeCell ref="A71:B71"/>
    <mergeCell ref="L71:M71"/>
    <mergeCell ref="N71:O71"/>
    <mergeCell ref="P71:Q71"/>
    <mergeCell ref="W71:X71"/>
    <mergeCell ref="A72:B72"/>
    <mergeCell ref="L72:M72"/>
    <mergeCell ref="N72:O72"/>
    <mergeCell ref="P72:Q72"/>
    <mergeCell ref="W72:X72"/>
    <mergeCell ref="A68:E68"/>
    <mergeCell ref="F68:J68"/>
    <mergeCell ref="K68:K70"/>
    <mergeCell ref="L68:Y68"/>
    <mergeCell ref="A69:B70"/>
    <mergeCell ref="C69:C70"/>
    <mergeCell ref="D69:D70"/>
    <mergeCell ref="E69:E70"/>
    <mergeCell ref="F69:F70"/>
    <mergeCell ref="G69:H70"/>
    <mergeCell ref="I69:I70"/>
    <mergeCell ref="J69:J70"/>
    <mergeCell ref="L69:Q69"/>
    <mergeCell ref="R69:V69"/>
    <mergeCell ref="W69:X70"/>
    <mergeCell ref="Y69:Y70"/>
    <mergeCell ref="L70:M70"/>
    <mergeCell ref="N70:O70"/>
    <mergeCell ref="P70:Q70"/>
    <mergeCell ref="S70:T70"/>
    <mergeCell ref="A66:Y66"/>
    <mergeCell ref="A67:J67"/>
    <mergeCell ref="K67:Y67"/>
    <mergeCell ref="L35:N35"/>
    <mergeCell ref="F36:G36"/>
    <mergeCell ref="I36:J36"/>
    <mergeCell ref="L36:N36"/>
    <mergeCell ref="F41:G41"/>
    <mergeCell ref="I41:J41"/>
    <mergeCell ref="L41:N41"/>
    <mergeCell ref="F21:G21"/>
    <mergeCell ref="I21:J21"/>
    <mergeCell ref="L21:N21"/>
    <mergeCell ref="F35:G35"/>
    <mergeCell ref="I35:J35"/>
    <mergeCell ref="A51:A53"/>
    <mergeCell ref="F37:G37"/>
    <mergeCell ref="I37:J37"/>
    <mergeCell ref="L37:N37"/>
    <mergeCell ref="F47:G47"/>
    <mergeCell ref="I47:J47"/>
    <mergeCell ref="L47:N47"/>
    <mergeCell ref="F20:G20"/>
    <mergeCell ref="I20:J20"/>
    <mergeCell ref="L20:N20"/>
    <mergeCell ref="F19:G19"/>
    <mergeCell ref="I19:J19"/>
    <mergeCell ref="L19:N19"/>
    <mergeCell ref="Q9:S11"/>
    <mergeCell ref="T9:Y11"/>
    <mergeCell ref="B10:I10"/>
    <mergeCell ref="K10:P10"/>
    <mergeCell ref="B11:D11"/>
    <mergeCell ref="E11:I11"/>
    <mergeCell ref="K11:P11"/>
    <mergeCell ref="W16:X16"/>
    <mergeCell ref="F18:G18"/>
    <mergeCell ref="I18:J18"/>
    <mergeCell ref="L18:N18"/>
    <mergeCell ref="H16:H17"/>
    <mergeCell ref="I16:J17"/>
    <mergeCell ref="K16:K17"/>
    <mergeCell ref="L16:N17"/>
    <mergeCell ref="O16:T16"/>
    <mergeCell ref="U16:V16"/>
    <mergeCell ref="A14:Y14"/>
    <mergeCell ref="W5:X5"/>
    <mergeCell ref="A6:Y6"/>
    <mergeCell ref="B7:H7"/>
    <mergeCell ref="K7:M7"/>
    <mergeCell ref="O7:T7"/>
    <mergeCell ref="U7:V7"/>
    <mergeCell ref="W7:Y7"/>
    <mergeCell ref="B1:T1"/>
    <mergeCell ref="A2:U2"/>
    <mergeCell ref="W2:Y2"/>
    <mergeCell ref="A3:U3"/>
    <mergeCell ref="W3:X3"/>
    <mergeCell ref="A4:U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s>
  <dataValidations count="29">
    <dataValidation allowBlank="1" showInputMessage="1" showErrorMessage="1" prompt="!!Registre la meta Programada al trimestre de reporte!!" sqref="V43 V18:V36 V45:V50 V38:V41 V51:V53 V54:V63 V64"/>
    <dataValidation type="list" allowBlank="1" showInputMessage="1" showErrorMessage="1" error="No puede cambiar el Nombre del  Programa, sólo ebe seleccionarlo.  " sqref="B7:H7">
      <formula1>$BB$336:$BB$406</formula1>
    </dataValidation>
    <dataValidation type="custom" allowBlank="1" showInputMessage="1" showErrorMessage="1" error="!! No modifique esta información !!" sqref="A6:Y6 A7 I7 N7 U7:V7 A8:Y8 A9:P9 Q9:S11 J10:J11 A10:A11 A12:Y12 A13 D13 I13 N13:O13 A14:Y17 A66:Y70 A73:Y74 E71:E72 J71:K72 P71:Q72 V71:Y72">
      <formula1>0</formula1>
    </dataValidation>
    <dataValidation type="custom" allowBlank="1" showInputMessage="1" showErrorMessage="1" error="!!No modifique esta información!!" sqref="A71:B72">
      <formula1>0</formula1>
    </dataValidation>
    <dataValidation type="list" allowBlank="1" showInputMessage="1" showErrorMessage="1" sqref="P13">
      <formula1>$BN$336:$BN$576</formula1>
    </dataValidation>
    <dataValidation allowBlank="1" showInputMessage="1" showErrorMessage="1" prompt="Registre el Objetivo del Programa sectorial al que contribuye el Programa Presupuestrio." sqref="K11:P11"/>
    <dataValidation allowBlank="1" showInputMessage="1" showErrorMessage="1" error="!! No debe modificar esta información!!" sqref="W7:Y7"/>
    <dataValidation type="list" allowBlank="1" showInputMessage="1" showErrorMessage="1" error="!! Sólo debe seleccionar el Nombre de su Dependencia o Secretaría!!" sqref="O7:T7">
      <formula1>$BJ$336:$BJ$356</formula1>
    </dataValidation>
    <dataValidation type="list" allowBlank="1" showInputMessage="1" showErrorMessage="1" error="!!Debe elegir la dimennsión que mide el indicador!!" prompt="!!Seleccione la dimensión que mide el indicador!!" sqref="J18 I51:I53 I18:I44 I54:I65 I45:I50">
      <formula1>$AD$6:$AD$9</formula1>
    </dataValidation>
    <dataValidation type="list" allowBlank="1" showInputMessage="1" showErrorMessage="1" sqref="G71:G72 S71:S72">
      <formula1>$AH$6:$AH$18</formula1>
    </dataValidation>
    <dataValidation type="list" allowBlank="1" showInputMessage="1" showErrorMessage="1" sqref="E11:I11">
      <formula1>$BH$336:$BH$406</formula1>
    </dataValidation>
    <dataValidation type="list" allowBlank="1" showInputMessage="1" showErrorMessage="1" sqref="T9">
      <formula1>$BO$335:$BO$341</formula1>
    </dataValidation>
    <dataValidation type="list" allowBlank="1" showInputMessage="1" showErrorMessage="1" sqref="B11:D11">
      <formula1>$BH$336:$BH$405</formula1>
    </dataValidation>
    <dataValidation type="list" allowBlank="1" showInputMessage="1" showErrorMessage="1" sqref="B10:I10">
      <formula1>$BG$336:$BG$340</formula1>
    </dataValidation>
    <dataValidation type="list" allowBlank="1" showInputMessage="1" showErrorMessage="1" sqref="J13">
      <formula1>$BM$337:$BM$449</formula1>
    </dataValidation>
    <dataValidation type="list" allowBlank="1" showInputMessage="1" showErrorMessage="1" sqref="E13">
      <formula1>$BL$337:$BL$364</formula1>
    </dataValidation>
    <dataValidation type="list" allowBlank="1" showInputMessage="1" showErrorMessage="1" sqref="B18">
      <formula1>FINES</formula1>
    </dataValidation>
    <dataValidation type="list" allowBlank="1" showInputMessage="1" showErrorMessage="1" sqref="B13:C13">
      <formula1>$BK$336:$BK$339</formula1>
    </dataValidation>
    <dataValidation type="list" allowBlank="1" showInputMessage="1" showErrorMessage="1" sqref="K10:M10">
      <formula1>$BI$336:$BI$379</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$BC$405:$BC$432</formula1>
    </dataValidation>
    <dataValidation type="list" allowBlank="1" showInputMessage="1" showErrorMessage="1" error="!!Seleccione el Trimestre del Reporte!!" prompt="!!Seleccione el Trimestre del Reporte!!" sqref="Y3">
      <formula1>$AA$2:$AA$5</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51:Y53 Y18:Y44 Y54:Y65 Y45:Y50">
      <formula1>$AI$6:$AI$8</formula1>
    </dataValidation>
    <dataValidation type="list" allowBlank="1" showInputMessage="1" showErrorMessage="1" error="!!Debe elegir el tipo de indicador de la lista!!" prompt="!!Seleccione el tipo de indicador!!" sqref="H51:H53 H18:H44 H54:H65 H45:H50">
      <formula1>$AC$6:$AC$7</formula1>
    </dataValidation>
    <dataValidation allowBlank="1" showInputMessage="1" showErrorMessage="1" error="!!Registre en números relativos, la meta programada al trimestre de reporte!!" prompt="!!Registre en números relativos, la meta programada al trimestre de reporte!!" sqref="X51:X53 X18:X44 X54:X65 X45:X50"/>
    <dataValidation allowBlank="1" showInputMessage="1" showErrorMessage="1" error="!!Registre en números absolutos, la meta programada al trimestre de reporte!!" prompt="!!Registre en números absolutos, la meta programada al trimestre de reporte!!" sqref="W51:W53 W18:W44 W54:W65 W45:W50"/>
    <dataValidation type="list" allowBlank="1" showInputMessage="1" showErrorMessage="1" error="!!Debe seleccionar de la lista la frecuencia que mide el indicador!!" prompt="!!Seleccione la frecuencia para medir el indicador!!" sqref="L51:N53 L18:N44 L54:N65 L45:N50">
      <formula1>$Z$6:$Z$13</formula1>
    </dataValidation>
    <dataValidation type="list" allowBlank="1" showInputMessage="1" showErrorMessage="1" error="!!Debe seleccionar de la lista el sentido de medición del indicador!!!!" prompt="!!Seleccione el sentido de medición del indicador!!" sqref="K51:K53 K18:K44 K54:K65 K45:K50">
      <formula1>$AF$6:$AF$7</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51:G53 F18:G44 F54:G65 F45:G50">
      <formula1>$AE$6:$AE$10</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1246"/>
  <sheetViews>
    <sheetView showGridLines="0" view="pageBreakPreview" topLeftCell="A23" zoomScale="90" zoomScaleNormal="80" zoomScaleSheetLayoutView="90" workbookViewId="0">
      <selection activeCell="F26" sqref="F26"/>
    </sheetView>
  </sheetViews>
  <sheetFormatPr baseColWidth="10" defaultRowHeight="15"/>
  <cols>
    <col min="1" max="1" width="9.7109375" style="7" customWidth="1"/>
    <col min="2" max="2" width="16.28515625" style="7" customWidth="1"/>
    <col min="3" max="3" width="19.85546875" style="7" customWidth="1"/>
    <col min="4" max="4" width="24.5703125" style="7" customWidth="1"/>
    <col min="5" max="5" width="37.85546875" style="7" customWidth="1"/>
    <col min="6" max="6" width="35.7109375" style="7" customWidth="1"/>
    <col min="7" max="7" width="13.28515625" style="7" customWidth="1"/>
    <col min="8" max="8" width="8.140625" style="7" customWidth="1"/>
    <col min="9" max="9" width="10.5703125" style="7" customWidth="1"/>
    <col min="10" max="10" width="12" style="7" customWidth="1"/>
    <col min="11" max="11" width="12.42578125" style="7" customWidth="1"/>
    <col min="12" max="12" width="13.28515625" style="7" customWidth="1"/>
    <col min="13" max="13" width="11.85546875" style="7" customWidth="1"/>
    <col min="14" max="14" width="4.7109375" style="7" hidden="1" customWidth="1"/>
    <col min="15" max="15" width="14.5703125" style="7" customWidth="1"/>
    <col min="16" max="16" width="6.140625" style="7" hidden="1" customWidth="1"/>
    <col min="17" max="17" width="12.42578125" style="7" customWidth="1"/>
    <col min="18" max="18" width="7.140625" style="7" hidden="1" customWidth="1"/>
    <col min="19" max="19" width="12.85546875" style="7" customWidth="1"/>
    <col min="20" max="20" width="9.5703125" style="7" customWidth="1"/>
    <col min="21" max="21" width="8.85546875" style="7" customWidth="1"/>
    <col min="22" max="22" width="9.28515625" style="7" customWidth="1"/>
    <col min="23" max="23" width="11.7109375" style="7" customWidth="1"/>
    <col min="24" max="24" width="9.7109375" style="7" customWidth="1"/>
    <col min="25" max="25" width="9" style="7" customWidth="1"/>
    <col min="26" max="26" width="17.5703125" style="7" customWidth="1"/>
    <col min="27" max="27" width="11.5703125" style="7" hidden="1" customWidth="1"/>
    <col min="28" max="28" width="6.140625" style="7" hidden="1" customWidth="1"/>
    <col min="29" max="29" width="7.7109375" style="7" hidden="1" customWidth="1"/>
    <col min="30" max="31" width="11.42578125" style="7" hidden="1" customWidth="1"/>
    <col min="32" max="32" width="22.28515625" style="7" hidden="1" customWidth="1"/>
    <col min="33" max="33" width="18.5703125" style="7" hidden="1" customWidth="1"/>
    <col min="34" max="34" width="19.42578125" style="7" hidden="1" customWidth="1"/>
    <col min="35" max="35" width="11.42578125" style="7" hidden="1" customWidth="1"/>
    <col min="36" max="36" width="19.140625" style="7" hidden="1" customWidth="1"/>
    <col min="37" max="53" width="11.42578125" style="7" hidden="1" customWidth="1"/>
    <col min="54" max="54" width="7.85546875" style="7" hidden="1" customWidth="1"/>
    <col min="55" max="55" width="80" style="7" hidden="1" customWidth="1"/>
    <col min="56" max="56" width="11.5703125" style="7" hidden="1" customWidth="1"/>
    <col min="57" max="57" width="38.140625" style="7" hidden="1" customWidth="1"/>
    <col min="58" max="58" width="75.28515625" style="7" hidden="1" customWidth="1"/>
    <col min="59" max="59" width="73" style="7" hidden="1" customWidth="1"/>
    <col min="60" max="60" width="59.42578125" style="7" hidden="1" customWidth="1"/>
    <col min="61" max="61" width="45.7109375" style="7" hidden="1" customWidth="1"/>
    <col min="62" max="62" width="90" style="7" hidden="1" customWidth="1"/>
    <col min="63" max="63" width="43.42578125" style="7" hidden="1" customWidth="1"/>
    <col min="64" max="64" width="29.85546875" style="7" hidden="1" customWidth="1"/>
    <col min="65" max="65" width="38.85546875" style="7" hidden="1" customWidth="1"/>
    <col min="66" max="66" width="55.5703125" style="7" hidden="1" customWidth="1"/>
    <col min="67" max="67" width="96.85546875" style="7" hidden="1" customWidth="1"/>
    <col min="68" max="68" width="34" style="7" hidden="1" customWidth="1"/>
    <col min="69" max="69" width="85.28515625" style="7" hidden="1" customWidth="1"/>
    <col min="70" max="70" width="39" style="7" customWidth="1"/>
    <col min="71" max="16384" width="11.42578125" style="7"/>
  </cols>
  <sheetData>
    <row r="1" spans="2:55" s="8" customFormat="1" ht="16.5" hidden="1" customHeight="1">
      <c r="C1" s="696"/>
      <c r="D1" s="696"/>
      <c r="E1" s="696"/>
      <c r="F1" s="696"/>
      <c r="G1" s="696"/>
      <c r="H1" s="696"/>
      <c r="I1" s="696"/>
      <c r="J1" s="696"/>
      <c r="K1" s="696"/>
      <c r="L1" s="696"/>
      <c r="M1" s="696"/>
      <c r="N1" s="696"/>
      <c r="O1" s="696"/>
      <c r="P1" s="696"/>
      <c r="Q1" s="696"/>
      <c r="R1" s="696"/>
      <c r="S1" s="696"/>
      <c r="T1" s="696"/>
      <c r="U1" s="696"/>
    </row>
    <row r="2" spans="2:55" s="8" customFormat="1" ht="14.25" customHeight="1">
      <c r="B2" s="697" t="s">
        <v>547</v>
      </c>
      <c r="C2" s="697"/>
      <c r="D2" s="697"/>
      <c r="E2" s="697"/>
      <c r="F2" s="697"/>
      <c r="G2" s="697"/>
      <c r="H2" s="697"/>
      <c r="I2" s="697"/>
      <c r="J2" s="697"/>
      <c r="K2" s="697"/>
      <c r="L2" s="697"/>
      <c r="M2" s="697"/>
      <c r="N2" s="697"/>
      <c r="O2" s="697"/>
      <c r="P2" s="697"/>
      <c r="Q2" s="697"/>
      <c r="R2" s="697"/>
      <c r="S2" s="697"/>
      <c r="T2" s="697"/>
      <c r="U2" s="697"/>
      <c r="V2" s="697"/>
      <c r="W2" s="319"/>
      <c r="X2" s="698" t="s">
        <v>548</v>
      </c>
      <c r="Y2" s="698"/>
      <c r="Z2" s="698"/>
      <c r="AB2" s="21" t="s">
        <v>549</v>
      </c>
    </row>
    <row r="3" spans="2:55" s="8" customFormat="1" ht="18" customHeight="1">
      <c r="B3" s="699"/>
      <c r="C3" s="699"/>
      <c r="D3" s="699"/>
      <c r="E3" s="699"/>
      <c r="F3" s="699"/>
      <c r="G3" s="699"/>
      <c r="H3" s="699"/>
      <c r="I3" s="699"/>
      <c r="J3" s="699"/>
      <c r="K3" s="699"/>
      <c r="L3" s="699"/>
      <c r="M3" s="699"/>
      <c r="N3" s="699"/>
      <c r="O3" s="699"/>
      <c r="P3" s="699"/>
      <c r="Q3" s="699"/>
      <c r="R3" s="699"/>
      <c r="S3" s="699"/>
      <c r="T3" s="699"/>
      <c r="U3" s="699"/>
      <c r="V3" s="699"/>
      <c r="W3" s="319"/>
      <c r="X3" s="700" t="s">
        <v>550</v>
      </c>
      <c r="Y3" s="700"/>
      <c r="Z3" s="22" t="s">
        <v>553</v>
      </c>
      <c r="AB3" s="21" t="s">
        <v>552</v>
      </c>
    </row>
    <row r="4" spans="2:55" s="8" customFormat="1" ht="14.25" customHeight="1">
      <c r="B4" s="701"/>
      <c r="C4" s="701"/>
      <c r="D4" s="701"/>
      <c r="E4" s="701"/>
      <c r="F4" s="701"/>
      <c r="G4" s="701"/>
      <c r="H4" s="701"/>
      <c r="I4" s="701"/>
      <c r="J4" s="701"/>
      <c r="K4" s="701"/>
      <c r="L4" s="701"/>
      <c r="M4" s="701"/>
      <c r="N4" s="701"/>
      <c r="O4" s="701"/>
      <c r="P4" s="701"/>
      <c r="Q4" s="701"/>
      <c r="R4" s="701"/>
      <c r="S4" s="701"/>
      <c r="T4" s="701"/>
      <c r="U4" s="701"/>
      <c r="V4" s="701"/>
      <c r="W4" s="319"/>
      <c r="X4" s="23"/>
      <c r="Y4" s="23"/>
      <c r="Z4" s="23"/>
      <c r="AB4" s="21" t="s">
        <v>553</v>
      </c>
    </row>
    <row r="5" spans="2:55" s="8" customFormat="1" ht="18.75" customHeight="1" thickBot="1">
      <c r="D5" s="319"/>
      <c r="E5" s="319"/>
      <c r="F5" s="319"/>
      <c r="G5" s="319"/>
      <c r="H5" s="319"/>
      <c r="I5" s="319"/>
      <c r="J5" s="319"/>
      <c r="K5" s="319"/>
      <c r="L5" s="319"/>
      <c r="M5" s="319"/>
      <c r="N5" s="319"/>
      <c r="O5" s="319"/>
      <c r="P5" s="319"/>
      <c r="Q5" s="319"/>
      <c r="R5" s="319"/>
      <c r="S5" s="319"/>
      <c r="T5" s="319"/>
      <c r="U5" s="319"/>
      <c r="V5" s="319"/>
      <c r="W5" s="319"/>
      <c r="X5" s="700" t="s">
        <v>1053</v>
      </c>
      <c r="Y5" s="700"/>
      <c r="Z5" s="426">
        <v>43115</v>
      </c>
      <c r="AB5" s="262" t="s">
        <v>551</v>
      </c>
      <c r="AE5" s="8" t="s">
        <v>41</v>
      </c>
      <c r="AJ5" s="263" t="s">
        <v>554</v>
      </c>
    </row>
    <row r="6" spans="2:55" s="25" customFormat="1" ht="19.5" thickBot="1">
      <c r="B6" s="657" t="s">
        <v>555</v>
      </c>
      <c r="C6" s="658"/>
      <c r="D6" s="658"/>
      <c r="E6" s="658"/>
      <c r="F6" s="658"/>
      <c r="G6" s="658"/>
      <c r="H6" s="658"/>
      <c r="I6" s="658"/>
      <c r="J6" s="658"/>
      <c r="K6" s="658"/>
      <c r="L6" s="658"/>
      <c r="M6" s="658"/>
      <c r="N6" s="658"/>
      <c r="O6" s="658"/>
      <c r="P6" s="658"/>
      <c r="Q6" s="658"/>
      <c r="R6" s="658"/>
      <c r="S6" s="658"/>
      <c r="T6" s="658"/>
      <c r="U6" s="658"/>
      <c r="V6" s="658"/>
      <c r="W6" s="658"/>
      <c r="X6" s="658"/>
      <c r="Y6" s="658"/>
      <c r="Z6" s="659"/>
      <c r="AA6" s="24" t="s">
        <v>556</v>
      </c>
      <c r="AB6" s="7" t="s">
        <v>27</v>
      </c>
      <c r="AD6" s="7" t="s">
        <v>52</v>
      </c>
      <c r="AE6" s="26" t="s">
        <v>23</v>
      </c>
      <c r="AF6" s="26" t="s">
        <v>26</v>
      </c>
      <c r="AG6" s="5" t="s">
        <v>22</v>
      </c>
      <c r="AH6" s="7">
        <v>2013</v>
      </c>
      <c r="AI6" s="264" t="s">
        <v>557</v>
      </c>
      <c r="AJ6" s="7" t="s">
        <v>558</v>
      </c>
      <c r="BB6" s="8"/>
      <c r="BC6" s="8"/>
    </row>
    <row r="7" spans="2:55" ht="44.25" customHeight="1" thickBot="1">
      <c r="B7" s="27" t="s">
        <v>6</v>
      </c>
      <c r="C7" s="687" t="s">
        <v>78</v>
      </c>
      <c r="D7" s="688"/>
      <c r="E7" s="688"/>
      <c r="F7" s="688"/>
      <c r="G7" s="688"/>
      <c r="H7" s="688"/>
      <c r="I7" s="689"/>
      <c r="J7" s="28" t="s">
        <v>559</v>
      </c>
      <c r="K7" s="29" t="s">
        <v>560</v>
      </c>
      <c r="L7" s="669" t="s">
        <v>561</v>
      </c>
      <c r="M7" s="670"/>
      <c r="N7" s="690"/>
      <c r="O7" s="27" t="s">
        <v>562</v>
      </c>
      <c r="P7" s="669" t="s">
        <v>563</v>
      </c>
      <c r="Q7" s="670"/>
      <c r="R7" s="670"/>
      <c r="S7" s="670"/>
      <c r="T7" s="670"/>
      <c r="U7" s="690"/>
      <c r="V7" s="691" t="s">
        <v>564</v>
      </c>
      <c r="W7" s="692"/>
      <c r="X7" s="693" t="s">
        <v>1867</v>
      </c>
      <c r="Y7" s="694"/>
      <c r="Z7" s="695"/>
      <c r="AA7" s="24" t="s">
        <v>65</v>
      </c>
      <c r="AB7" s="7" t="s">
        <v>28</v>
      </c>
      <c r="AD7" s="7" t="s">
        <v>21</v>
      </c>
      <c r="AE7" s="26" t="s">
        <v>53</v>
      </c>
      <c r="AF7" s="26" t="s">
        <v>520</v>
      </c>
      <c r="AG7" s="5" t="s">
        <v>64</v>
      </c>
      <c r="AH7" s="7">
        <v>2014</v>
      </c>
      <c r="AI7" s="264" t="s">
        <v>565</v>
      </c>
      <c r="AJ7" s="7" t="s">
        <v>566</v>
      </c>
      <c r="BB7" s="8"/>
      <c r="BC7" s="8"/>
    </row>
    <row r="8" spans="2:55" s="25" customFormat="1" ht="19.5" thickBot="1">
      <c r="B8" s="657" t="s">
        <v>567</v>
      </c>
      <c r="C8" s="658"/>
      <c r="D8" s="658"/>
      <c r="E8" s="658"/>
      <c r="F8" s="658"/>
      <c r="G8" s="658"/>
      <c r="H8" s="658"/>
      <c r="I8" s="658"/>
      <c r="J8" s="658"/>
      <c r="K8" s="658"/>
      <c r="L8" s="658"/>
      <c r="M8" s="658"/>
      <c r="N8" s="658"/>
      <c r="O8" s="658"/>
      <c r="P8" s="658"/>
      <c r="Q8" s="658"/>
      <c r="R8" s="658"/>
      <c r="S8" s="658"/>
      <c r="T8" s="658"/>
      <c r="U8" s="658"/>
      <c r="V8" s="658"/>
      <c r="W8" s="658"/>
      <c r="X8" s="658"/>
      <c r="Y8" s="658"/>
      <c r="Z8" s="659"/>
      <c r="AA8" s="30" t="s">
        <v>568</v>
      </c>
      <c r="AB8" s="7" t="s">
        <v>29</v>
      </c>
      <c r="AE8" s="26" t="s">
        <v>74</v>
      </c>
      <c r="AF8" s="26" t="s">
        <v>569</v>
      </c>
      <c r="AH8" s="7">
        <v>2015</v>
      </c>
      <c r="AI8" s="264" t="s">
        <v>570</v>
      </c>
      <c r="AJ8" s="7" t="s">
        <v>571</v>
      </c>
      <c r="BB8" s="8"/>
      <c r="BC8" s="8"/>
    </row>
    <row r="9" spans="2:55" ht="16.5" customHeight="1" thickBot="1">
      <c r="B9" s="660" t="s">
        <v>572</v>
      </c>
      <c r="C9" s="661"/>
      <c r="D9" s="661"/>
      <c r="E9" s="661"/>
      <c r="F9" s="661"/>
      <c r="G9" s="661"/>
      <c r="H9" s="661"/>
      <c r="I9" s="661"/>
      <c r="J9" s="662"/>
      <c r="K9" s="663" t="s">
        <v>573</v>
      </c>
      <c r="L9" s="664"/>
      <c r="M9" s="664"/>
      <c r="N9" s="664"/>
      <c r="O9" s="664"/>
      <c r="P9" s="664"/>
      <c r="Q9" s="665"/>
      <c r="R9" s="666" t="s">
        <v>574</v>
      </c>
      <c r="S9" s="666"/>
      <c r="T9" s="666"/>
      <c r="U9" s="669" t="s">
        <v>5</v>
      </c>
      <c r="V9" s="670"/>
      <c r="W9" s="670"/>
      <c r="X9" s="670"/>
      <c r="Y9" s="670"/>
      <c r="Z9" s="671"/>
      <c r="AA9" s="24" t="s">
        <v>83</v>
      </c>
      <c r="AB9" s="7" t="s">
        <v>30</v>
      </c>
      <c r="AE9" s="26" t="s">
        <v>82</v>
      </c>
      <c r="AF9" s="26" t="s">
        <v>98</v>
      </c>
      <c r="AH9" s="7">
        <v>2016</v>
      </c>
      <c r="AI9" s="264" t="s">
        <v>575</v>
      </c>
      <c r="BB9" s="8"/>
      <c r="BC9" s="8"/>
    </row>
    <row r="10" spans="2:55" ht="27.75" customHeight="1" thickBot="1">
      <c r="B10" s="31" t="s">
        <v>576</v>
      </c>
      <c r="C10" s="678" t="s">
        <v>37</v>
      </c>
      <c r="D10" s="679"/>
      <c r="E10" s="679"/>
      <c r="F10" s="679"/>
      <c r="G10" s="679"/>
      <c r="H10" s="679"/>
      <c r="I10" s="679"/>
      <c r="J10" s="680"/>
      <c r="K10" s="32" t="s">
        <v>18</v>
      </c>
      <c r="L10" s="681" t="s">
        <v>5</v>
      </c>
      <c r="M10" s="682"/>
      <c r="N10" s="682"/>
      <c r="O10" s="682"/>
      <c r="P10" s="682"/>
      <c r="Q10" s="683"/>
      <c r="R10" s="667"/>
      <c r="S10" s="667"/>
      <c r="T10" s="667"/>
      <c r="U10" s="672"/>
      <c r="V10" s="673"/>
      <c r="W10" s="673"/>
      <c r="X10" s="673"/>
      <c r="Y10" s="673"/>
      <c r="Z10" s="674"/>
      <c r="AA10" s="24" t="s">
        <v>65</v>
      </c>
      <c r="AF10" s="26" t="s">
        <v>54</v>
      </c>
      <c r="AH10" s="7">
        <v>2017</v>
      </c>
      <c r="AI10" s="264" t="s">
        <v>577</v>
      </c>
      <c r="BB10" s="8"/>
      <c r="BC10" s="8"/>
    </row>
    <row r="11" spans="2:55" ht="40.5" customHeight="1" thickBot="1">
      <c r="B11" s="33" t="s">
        <v>16</v>
      </c>
      <c r="C11" s="684" t="s">
        <v>38</v>
      </c>
      <c r="D11" s="685"/>
      <c r="E11" s="685"/>
      <c r="F11" s="684"/>
      <c r="G11" s="685"/>
      <c r="H11" s="685"/>
      <c r="I11" s="685"/>
      <c r="J11" s="686"/>
      <c r="K11" s="36" t="s">
        <v>16</v>
      </c>
      <c r="L11" s="647"/>
      <c r="M11" s="648"/>
      <c r="N11" s="648"/>
      <c r="O11" s="648"/>
      <c r="P11" s="648"/>
      <c r="Q11" s="649"/>
      <c r="R11" s="668"/>
      <c r="S11" s="668"/>
      <c r="T11" s="668"/>
      <c r="U11" s="675"/>
      <c r="V11" s="676"/>
      <c r="W11" s="676"/>
      <c r="X11" s="676"/>
      <c r="Y11" s="676"/>
      <c r="Z11" s="677"/>
      <c r="AA11" s="24" t="s">
        <v>90</v>
      </c>
      <c r="AH11" s="7">
        <v>2018</v>
      </c>
      <c r="AI11" s="264" t="s">
        <v>578</v>
      </c>
      <c r="BB11" s="8"/>
      <c r="BC11" s="8"/>
    </row>
    <row r="12" spans="2:55" ht="15.75" customHeight="1" thickTop="1" thickBot="1">
      <c r="B12" s="733" t="s">
        <v>579</v>
      </c>
      <c r="C12" s="734"/>
      <c r="D12" s="734"/>
      <c r="E12" s="734"/>
      <c r="F12" s="734"/>
      <c r="G12" s="734"/>
      <c r="H12" s="734"/>
      <c r="I12" s="734"/>
      <c r="J12" s="734"/>
      <c r="K12" s="734"/>
      <c r="L12" s="734"/>
      <c r="M12" s="734"/>
      <c r="N12" s="734"/>
      <c r="O12" s="734"/>
      <c r="P12" s="734"/>
      <c r="Q12" s="734"/>
      <c r="R12" s="734"/>
      <c r="S12" s="734"/>
      <c r="T12" s="734"/>
      <c r="U12" s="734"/>
      <c r="V12" s="734"/>
      <c r="W12" s="734"/>
      <c r="X12" s="734"/>
      <c r="Y12" s="734"/>
      <c r="Z12" s="735"/>
      <c r="AA12" s="24" t="s">
        <v>580</v>
      </c>
      <c r="AH12" s="7">
        <v>2019</v>
      </c>
      <c r="AI12" s="264" t="s">
        <v>581</v>
      </c>
      <c r="BB12" s="8"/>
      <c r="BC12" s="8"/>
    </row>
    <row r="13" spans="2:55" ht="34.5" customHeight="1" thickTop="1" thickBot="1">
      <c r="B13" s="358" t="s">
        <v>9</v>
      </c>
      <c r="C13" s="816" t="s">
        <v>10</v>
      </c>
      <c r="D13" s="817"/>
      <c r="E13" s="318" t="s">
        <v>11</v>
      </c>
      <c r="F13" s="818" t="s">
        <v>102</v>
      </c>
      <c r="G13" s="819"/>
      <c r="H13" s="819"/>
      <c r="I13" s="820"/>
      <c r="J13" s="359" t="s">
        <v>13</v>
      </c>
      <c r="K13" s="821" t="s">
        <v>186</v>
      </c>
      <c r="L13" s="822"/>
      <c r="M13" s="822"/>
      <c r="N13" s="823"/>
      <c r="O13" s="744" t="s">
        <v>582</v>
      </c>
      <c r="P13" s="745"/>
      <c r="Q13" s="826" t="s">
        <v>768</v>
      </c>
      <c r="R13" s="822"/>
      <c r="S13" s="822"/>
      <c r="T13" s="822"/>
      <c r="U13" s="822"/>
      <c r="V13" s="822"/>
      <c r="W13" s="822"/>
      <c r="X13" s="822"/>
      <c r="Y13" s="822"/>
      <c r="Z13" s="822"/>
      <c r="AA13" s="24" t="s">
        <v>583</v>
      </c>
      <c r="AH13" s="7">
        <v>2020</v>
      </c>
      <c r="AI13" s="264" t="s">
        <v>584</v>
      </c>
      <c r="BB13" s="8"/>
      <c r="BC13" s="8"/>
    </row>
    <row r="14" spans="2:55" ht="15.75" thickBot="1">
      <c r="B14" s="624" t="s">
        <v>585</v>
      </c>
      <c r="C14" s="625"/>
      <c r="D14" s="625"/>
      <c r="E14" s="625"/>
      <c r="F14" s="625"/>
      <c r="G14" s="625"/>
      <c r="H14" s="625"/>
      <c r="I14" s="625"/>
      <c r="J14" s="625"/>
      <c r="K14" s="625"/>
      <c r="L14" s="625"/>
      <c r="M14" s="625"/>
      <c r="N14" s="625"/>
      <c r="O14" s="625"/>
      <c r="P14" s="625"/>
      <c r="Q14" s="625"/>
      <c r="R14" s="625"/>
      <c r="S14" s="625"/>
      <c r="T14" s="625"/>
      <c r="U14" s="625"/>
      <c r="V14" s="625"/>
      <c r="W14" s="625"/>
      <c r="X14" s="625"/>
      <c r="Y14" s="766"/>
      <c r="Z14" s="767"/>
      <c r="AH14" s="7">
        <v>2021</v>
      </c>
      <c r="BB14" s="8"/>
      <c r="BC14" s="8"/>
    </row>
    <row r="15" spans="2:55" ht="26.25" customHeight="1" thickBot="1">
      <c r="B15" s="629" t="s">
        <v>411</v>
      </c>
      <c r="C15" s="617" t="s">
        <v>586</v>
      </c>
      <c r="D15" s="631" t="s">
        <v>587</v>
      </c>
      <c r="E15" s="631"/>
      <c r="F15" s="631"/>
      <c r="G15" s="631"/>
      <c r="H15" s="631"/>
      <c r="I15" s="631"/>
      <c r="J15" s="631"/>
      <c r="K15" s="631"/>
      <c r="L15" s="631"/>
      <c r="M15" s="631"/>
      <c r="N15" s="631"/>
      <c r="O15" s="631"/>
      <c r="P15" s="631"/>
      <c r="Q15" s="631"/>
      <c r="R15" s="631"/>
      <c r="S15" s="631"/>
      <c r="T15" s="631"/>
      <c r="U15" s="631"/>
      <c r="V15" s="631"/>
      <c r="W15" s="631"/>
      <c r="X15" s="617" t="s">
        <v>588</v>
      </c>
      <c r="Y15" s="617"/>
      <c r="Z15" s="632" t="s">
        <v>589</v>
      </c>
      <c r="AH15" s="7">
        <v>2022</v>
      </c>
      <c r="BB15" s="8"/>
      <c r="BC15" s="8"/>
    </row>
    <row r="16" spans="2:55" ht="31.5" customHeight="1" thickBot="1">
      <c r="B16" s="630"/>
      <c r="C16" s="614"/>
      <c r="D16" s="616" t="s">
        <v>590</v>
      </c>
      <c r="E16" s="616" t="s">
        <v>591</v>
      </c>
      <c r="F16" s="616" t="s">
        <v>592</v>
      </c>
      <c r="G16" s="618" t="s">
        <v>24</v>
      </c>
      <c r="H16" s="619"/>
      <c r="I16" s="616" t="s">
        <v>39</v>
      </c>
      <c r="J16" s="618" t="s">
        <v>593</v>
      </c>
      <c r="K16" s="619"/>
      <c r="L16" s="616" t="s">
        <v>40</v>
      </c>
      <c r="M16" s="618" t="s">
        <v>42</v>
      </c>
      <c r="N16" s="622"/>
      <c r="O16" s="619"/>
      <c r="P16" s="614" t="s">
        <v>25</v>
      </c>
      <c r="Q16" s="614"/>
      <c r="R16" s="614"/>
      <c r="S16" s="614"/>
      <c r="T16" s="614"/>
      <c r="U16" s="614"/>
      <c r="V16" s="614" t="s">
        <v>594</v>
      </c>
      <c r="W16" s="614"/>
      <c r="X16" s="614" t="s">
        <v>595</v>
      </c>
      <c r="Y16" s="614"/>
      <c r="Z16" s="633"/>
      <c r="AH16" s="7">
        <v>2023</v>
      </c>
      <c r="BB16" s="8"/>
      <c r="BC16" s="8"/>
    </row>
    <row r="17" spans="2:55" ht="22.5" customHeight="1" thickBot="1">
      <c r="B17" s="630"/>
      <c r="C17" s="614"/>
      <c r="D17" s="634"/>
      <c r="E17" s="634"/>
      <c r="F17" s="634"/>
      <c r="G17" s="620"/>
      <c r="H17" s="621"/>
      <c r="I17" s="617"/>
      <c r="J17" s="620"/>
      <c r="K17" s="621"/>
      <c r="L17" s="617"/>
      <c r="M17" s="620"/>
      <c r="N17" s="623"/>
      <c r="O17" s="621"/>
      <c r="P17" s="50">
        <v>2013</v>
      </c>
      <c r="Q17" s="50">
        <v>2014</v>
      </c>
      <c r="R17" s="50">
        <v>2015</v>
      </c>
      <c r="S17" s="50">
        <v>2015</v>
      </c>
      <c r="T17" s="50">
        <v>2016</v>
      </c>
      <c r="U17" s="50"/>
      <c r="V17" s="51" t="s">
        <v>596</v>
      </c>
      <c r="W17" s="51" t="s">
        <v>597</v>
      </c>
      <c r="X17" s="50" t="s">
        <v>598</v>
      </c>
      <c r="Y17" s="50" t="s">
        <v>599</v>
      </c>
      <c r="Z17" s="631"/>
      <c r="AH17" s="7">
        <v>2024</v>
      </c>
      <c r="BB17" s="8"/>
      <c r="BC17" s="8"/>
    </row>
    <row r="18" spans="2:55" ht="51.75" thickBot="1">
      <c r="B18" s="52" t="s">
        <v>412</v>
      </c>
      <c r="C18" s="521" t="s">
        <v>56</v>
      </c>
      <c r="D18" s="54"/>
      <c r="E18" s="54"/>
      <c r="F18" s="54"/>
      <c r="G18" s="606"/>
      <c r="H18" s="607"/>
      <c r="I18" s="55"/>
      <c r="J18" s="606"/>
      <c r="K18" s="607"/>
      <c r="L18" s="55"/>
      <c r="M18" s="606"/>
      <c r="N18" s="615"/>
      <c r="O18" s="607"/>
      <c r="P18" s="57"/>
      <c r="Q18" s="57"/>
      <c r="R18" s="57"/>
      <c r="S18" s="57"/>
      <c r="T18" s="57"/>
      <c r="U18" s="57"/>
      <c r="V18" s="58"/>
      <c r="W18" s="58"/>
      <c r="X18" s="59"/>
      <c r="Y18" s="58"/>
      <c r="Z18" s="60"/>
      <c r="BB18" s="8"/>
      <c r="BC18" s="8"/>
    </row>
    <row r="19" spans="2:55" ht="51.75" thickBot="1">
      <c r="B19" s="52" t="s">
        <v>414</v>
      </c>
      <c r="C19" s="521" t="s">
        <v>1868</v>
      </c>
      <c r="D19" s="57"/>
      <c r="E19" s="57"/>
      <c r="F19" s="57"/>
      <c r="G19" s="609"/>
      <c r="H19" s="610"/>
      <c r="I19" s="62"/>
      <c r="J19" s="606"/>
      <c r="K19" s="607"/>
      <c r="L19" s="62"/>
      <c r="M19" s="602"/>
      <c r="N19" s="608"/>
      <c r="O19" s="603"/>
      <c r="P19" s="57"/>
      <c r="Q19" s="57"/>
      <c r="R19" s="57"/>
      <c r="S19" s="57"/>
      <c r="T19" s="57"/>
      <c r="U19" s="57"/>
      <c r="V19" s="58"/>
      <c r="W19" s="58"/>
      <c r="X19" s="59"/>
      <c r="Y19" s="58"/>
      <c r="Z19" s="60"/>
      <c r="BB19" s="8"/>
      <c r="BC19" s="8"/>
    </row>
    <row r="20" spans="2:55" ht="64.5" thickBot="1">
      <c r="B20" s="320" t="s">
        <v>416</v>
      </c>
      <c r="C20" s="495" t="s">
        <v>1869</v>
      </c>
      <c r="D20" s="57"/>
      <c r="E20" s="57"/>
      <c r="F20" s="57"/>
      <c r="G20" s="609"/>
      <c r="H20" s="610"/>
      <c r="I20" s="62"/>
      <c r="J20" s="606"/>
      <c r="K20" s="607"/>
      <c r="L20" s="62"/>
      <c r="M20" s="602"/>
      <c r="N20" s="608"/>
      <c r="O20" s="603"/>
      <c r="P20" s="57"/>
      <c r="Q20" s="57"/>
      <c r="R20" s="57"/>
      <c r="S20" s="57"/>
      <c r="T20" s="57"/>
      <c r="U20" s="64"/>
      <c r="V20" s="65"/>
      <c r="W20" s="58"/>
      <c r="X20" s="59"/>
      <c r="Y20" s="58"/>
      <c r="Z20" s="60"/>
      <c r="BB20" s="8"/>
      <c r="BC20" s="8"/>
    </row>
    <row r="21" spans="2:55" ht="75" customHeight="1" thickBot="1">
      <c r="B21" s="76" t="s">
        <v>417</v>
      </c>
      <c r="C21" s="79" t="s">
        <v>1870</v>
      </c>
      <c r="D21" s="522" t="s">
        <v>1871</v>
      </c>
      <c r="E21" s="57" t="s">
        <v>1872</v>
      </c>
      <c r="F21" s="67" t="s">
        <v>26</v>
      </c>
      <c r="G21" s="604" t="s">
        <v>26</v>
      </c>
      <c r="H21" s="605"/>
      <c r="I21" s="62" t="s">
        <v>52</v>
      </c>
      <c r="J21" s="606" t="s">
        <v>23</v>
      </c>
      <c r="K21" s="607"/>
      <c r="L21" s="62" t="s">
        <v>22</v>
      </c>
      <c r="M21" s="602" t="s">
        <v>568</v>
      </c>
      <c r="N21" s="608"/>
      <c r="O21" s="603"/>
      <c r="P21" s="57"/>
      <c r="Q21" s="245">
        <v>1</v>
      </c>
      <c r="R21" s="57"/>
      <c r="S21" s="245">
        <v>1</v>
      </c>
      <c r="T21" s="245">
        <v>1</v>
      </c>
      <c r="U21" s="64"/>
      <c r="V21" s="68">
        <v>1</v>
      </c>
      <c r="W21" s="442"/>
      <c r="X21" s="59"/>
      <c r="Y21" s="58">
        <v>1</v>
      </c>
      <c r="Z21" s="60"/>
      <c r="BB21" s="8"/>
      <c r="BC21" s="8"/>
    </row>
    <row r="22" spans="2:55" ht="75" customHeight="1" thickBot="1">
      <c r="B22" s="611" t="s">
        <v>419</v>
      </c>
      <c r="C22" s="903" t="s">
        <v>1873</v>
      </c>
      <c r="D22" s="522" t="s">
        <v>1874</v>
      </c>
      <c r="E22" s="252" t="s">
        <v>1875</v>
      </c>
      <c r="F22" s="67" t="s">
        <v>26</v>
      </c>
      <c r="G22" s="309" t="s">
        <v>26</v>
      </c>
      <c r="H22" s="310"/>
      <c r="I22" s="62" t="s">
        <v>52</v>
      </c>
      <c r="J22" s="606" t="s">
        <v>23</v>
      </c>
      <c r="K22" s="607"/>
      <c r="L22" s="62"/>
      <c r="M22" s="602" t="s">
        <v>568</v>
      </c>
      <c r="N22" s="608"/>
      <c r="O22" s="603"/>
      <c r="P22" s="57"/>
      <c r="Q22" s="245">
        <v>1</v>
      </c>
      <c r="R22" s="57"/>
      <c r="S22" s="245">
        <v>1</v>
      </c>
      <c r="T22" s="245">
        <v>1</v>
      </c>
      <c r="U22" s="64"/>
      <c r="V22" s="68">
        <v>1</v>
      </c>
      <c r="W22" s="442"/>
      <c r="X22" s="59"/>
      <c r="Y22" s="58">
        <v>1</v>
      </c>
      <c r="Z22" s="60"/>
      <c r="BB22" s="8"/>
      <c r="BC22" s="8"/>
    </row>
    <row r="23" spans="2:55" ht="75" customHeight="1" thickBot="1">
      <c r="B23" s="922"/>
      <c r="C23" s="904"/>
      <c r="D23" s="522" t="s">
        <v>1876</v>
      </c>
      <c r="E23" s="252" t="s">
        <v>1877</v>
      </c>
      <c r="F23" s="67" t="s">
        <v>26</v>
      </c>
      <c r="G23" s="604" t="s">
        <v>26</v>
      </c>
      <c r="H23" s="605"/>
      <c r="I23" s="62"/>
      <c r="J23" s="606" t="s">
        <v>23</v>
      </c>
      <c r="K23" s="607"/>
      <c r="L23" s="62"/>
      <c r="M23" s="602" t="s">
        <v>568</v>
      </c>
      <c r="N23" s="608"/>
      <c r="O23" s="603"/>
      <c r="P23" s="57"/>
      <c r="Q23" s="245">
        <v>1</v>
      </c>
      <c r="R23" s="57"/>
      <c r="S23" s="245">
        <v>1</v>
      </c>
      <c r="T23" s="245">
        <v>1</v>
      </c>
      <c r="U23" s="64"/>
      <c r="V23" s="68">
        <v>1</v>
      </c>
      <c r="W23" s="442"/>
      <c r="X23" s="59"/>
      <c r="Y23" s="58">
        <v>1</v>
      </c>
      <c r="Z23" s="60"/>
      <c r="BB23" s="8"/>
      <c r="BC23" s="8"/>
    </row>
    <row r="24" spans="2:55" ht="75.75" thickBot="1">
      <c r="B24" s="612"/>
      <c r="C24" s="905"/>
      <c r="D24" s="296" t="s">
        <v>1878</v>
      </c>
      <c r="E24" s="523" t="s">
        <v>1879</v>
      </c>
      <c r="F24" s="57" t="s">
        <v>26</v>
      </c>
      <c r="G24" s="604" t="s">
        <v>26</v>
      </c>
      <c r="H24" s="605"/>
      <c r="I24" s="62" t="s">
        <v>52</v>
      </c>
      <c r="J24" s="606" t="s">
        <v>23</v>
      </c>
      <c r="K24" s="607"/>
      <c r="L24" s="62" t="s">
        <v>22</v>
      </c>
      <c r="M24" s="602" t="s">
        <v>568</v>
      </c>
      <c r="N24" s="608"/>
      <c r="O24" s="603"/>
      <c r="P24" s="57"/>
      <c r="Q24" s="245">
        <v>1</v>
      </c>
      <c r="R24" s="57"/>
      <c r="S24" s="245">
        <v>1</v>
      </c>
      <c r="T24" s="245">
        <v>1</v>
      </c>
      <c r="U24" s="64"/>
      <c r="V24" s="68">
        <v>1</v>
      </c>
      <c r="W24" s="58"/>
      <c r="X24" s="59"/>
      <c r="Y24" s="58">
        <v>1</v>
      </c>
      <c r="Z24" s="60"/>
      <c r="BB24" s="8"/>
      <c r="BC24" s="8"/>
    </row>
    <row r="25" spans="2:55" ht="120.75" thickBot="1">
      <c r="B25" s="611" t="s">
        <v>421</v>
      </c>
      <c r="C25" s="939" t="s">
        <v>1880</v>
      </c>
      <c r="D25" s="296" t="s">
        <v>1881</v>
      </c>
      <c r="E25" s="523" t="s">
        <v>1882</v>
      </c>
      <c r="F25" s="57" t="s">
        <v>26</v>
      </c>
      <c r="G25" s="604" t="s">
        <v>26</v>
      </c>
      <c r="H25" s="605"/>
      <c r="I25" s="62" t="s">
        <v>52</v>
      </c>
      <c r="J25" s="606" t="s">
        <v>23</v>
      </c>
      <c r="K25" s="607"/>
      <c r="L25" s="62" t="s">
        <v>22</v>
      </c>
      <c r="M25" s="602" t="s">
        <v>568</v>
      </c>
      <c r="N25" s="608"/>
      <c r="O25" s="603"/>
      <c r="P25" s="57"/>
      <c r="Q25" s="245">
        <v>1</v>
      </c>
      <c r="R25" s="57"/>
      <c r="S25" s="245">
        <v>1</v>
      </c>
      <c r="T25" s="245">
        <v>1</v>
      </c>
      <c r="U25" s="64"/>
      <c r="V25" s="68">
        <v>1</v>
      </c>
      <c r="W25" s="58"/>
      <c r="X25" s="59"/>
      <c r="Y25" s="58">
        <v>1</v>
      </c>
      <c r="Z25" s="60"/>
      <c r="BB25" s="8"/>
      <c r="BC25" s="8"/>
    </row>
    <row r="26" spans="2:55" ht="75.75" thickBot="1">
      <c r="B26" s="612"/>
      <c r="C26" s="940"/>
      <c r="D26" s="524" t="s">
        <v>1883</v>
      </c>
      <c r="E26" s="67" t="s">
        <v>1884</v>
      </c>
      <c r="F26" s="57" t="s">
        <v>26</v>
      </c>
      <c r="G26" s="604" t="s">
        <v>26</v>
      </c>
      <c r="H26" s="605"/>
      <c r="I26" s="62" t="s">
        <v>52</v>
      </c>
      <c r="J26" s="606" t="s">
        <v>23</v>
      </c>
      <c r="K26" s="607"/>
      <c r="L26" s="62" t="s">
        <v>22</v>
      </c>
      <c r="M26" s="602" t="s">
        <v>568</v>
      </c>
      <c r="N26" s="608"/>
      <c r="O26" s="603"/>
      <c r="P26" s="57"/>
      <c r="Q26" s="245">
        <v>1</v>
      </c>
      <c r="R26" s="57"/>
      <c r="S26" s="245">
        <v>1</v>
      </c>
      <c r="T26" s="245">
        <v>1</v>
      </c>
      <c r="U26" s="64"/>
      <c r="V26" s="68">
        <v>1</v>
      </c>
      <c r="W26" s="58"/>
      <c r="X26" s="59"/>
      <c r="Y26" s="58">
        <v>1</v>
      </c>
      <c r="Z26" s="60"/>
      <c r="BB26" s="8"/>
      <c r="BC26" s="8"/>
    </row>
    <row r="27" spans="2:55" ht="75.75" thickBot="1">
      <c r="B27" s="525" t="s">
        <v>1131</v>
      </c>
      <c r="C27" s="526" t="s">
        <v>1885</v>
      </c>
      <c r="D27" s="524" t="s">
        <v>1886</v>
      </c>
      <c r="E27" s="67" t="s">
        <v>1887</v>
      </c>
      <c r="F27" s="57" t="s">
        <v>26</v>
      </c>
      <c r="G27" s="604" t="s">
        <v>26</v>
      </c>
      <c r="H27" s="605"/>
      <c r="I27" s="62" t="s">
        <v>52</v>
      </c>
      <c r="J27" s="606" t="s">
        <v>23</v>
      </c>
      <c r="K27" s="607"/>
      <c r="L27" s="62" t="s">
        <v>22</v>
      </c>
      <c r="M27" s="602" t="s">
        <v>568</v>
      </c>
      <c r="N27" s="608"/>
      <c r="O27" s="603"/>
      <c r="P27" s="57"/>
      <c r="Q27" s="245">
        <v>1</v>
      </c>
      <c r="R27" s="57"/>
      <c r="S27" s="245">
        <v>1</v>
      </c>
      <c r="T27" s="245">
        <v>1</v>
      </c>
      <c r="U27" s="64"/>
      <c r="V27" s="68">
        <v>1</v>
      </c>
      <c r="W27" s="58"/>
      <c r="X27" s="59"/>
      <c r="Y27" s="58">
        <v>1</v>
      </c>
      <c r="Z27" s="60"/>
      <c r="BB27" s="8"/>
      <c r="BC27" s="8"/>
    </row>
    <row r="28" spans="2:55" ht="39" thickBot="1">
      <c r="B28" s="320" t="s">
        <v>424</v>
      </c>
      <c r="C28" s="495" t="s">
        <v>1888</v>
      </c>
      <c r="D28" s="57"/>
      <c r="E28" s="57"/>
      <c r="F28" s="57"/>
      <c r="G28" s="604"/>
      <c r="H28" s="605"/>
      <c r="I28" s="62"/>
      <c r="J28" s="606"/>
      <c r="K28" s="607"/>
      <c r="L28" s="62"/>
      <c r="M28" s="602"/>
      <c r="N28" s="608"/>
      <c r="O28" s="603"/>
      <c r="P28" s="57"/>
      <c r="Q28" s="245"/>
      <c r="R28" s="57"/>
      <c r="S28" s="245"/>
      <c r="T28" s="245"/>
      <c r="U28" s="64"/>
      <c r="V28" s="68"/>
      <c r="W28" s="58"/>
      <c r="X28" s="59"/>
      <c r="Y28" s="58"/>
      <c r="Z28" s="60"/>
      <c r="BB28" s="8"/>
      <c r="BC28" s="8"/>
    </row>
    <row r="29" spans="2:55" ht="62.25" customHeight="1" thickBot="1">
      <c r="B29" s="611" t="s">
        <v>426</v>
      </c>
      <c r="C29" s="941" t="s">
        <v>1889</v>
      </c>
      <c r="D29" s="57" t="s">
        <v>1890</v>
      </c>
      <c r="E29" s="57" t="s">
        <v>1891</v>
      </c>
      <c r="F29" s="57" t="s">
        <v>26</v>
      </c>
      <c r="G29" s="604" t="s">
        <v>26</v>
      </c>
      <c r="H29" s="605"/>
      <c r="I29" s="62" t="s">
        <v>52</v>
      </c>
      <c r="J29" s="606" t="s">
        <v>23</v>
      </c>
      <c r="K29" s="607"/>
      <c r="L29" s="62" t="s">
        <v>22</v>
      </c>
      <c r="M29" s="602" t="s">
        <v>568</v>
      </c>
      <c r="N29" s="608"/>
      <c r="O29" s="603"/>
      <c r="P29" s="57"/>
      <c r="Q29" s="245">
        <v>1</v>
      </c>
      <c r="R29" s="57"/>
      <c r="S29" s="245">
        <v>1</v>
      </c>
      <c r="T29" s="245">
        <v>1</v>
      </c>
      <c r="U29" s="64"/>
      <c r="V29" s="68">
        <v>1</v>
      </c>
      <c r="W29" s="58"/>
      <c r="X29" s="59"/>
      <c r="Y29" s="58">
        <v>1</v>
      </c>
      <c r="Z29" s="60"/>
      <c r="BB29" s="8"/>
      <c r="BC29" s="8"/>
    </row>
    <row r="30" spans="2:55" ht="60.75" thickBot="1">
      <c r="B30" s="922"/>
      <c r="C30" s="942"/>
      <c r="D30" s="57" t="s">
        <v>1892</v>
      </c>
      <c r="E30" s="57" t="s">
        <v>1893</v>
      </c>
      <c r="F30" s="57" t="s">
        <v>26</v>
      </c>
      <c r="G30" s="604" t="s">
        <v>26</v>
      </c>
      <c r="H30" s="605"/>
      <c r="I30" s="62" t="s">
        <v>52</v>
      </c>
      <c r="J30" s="606" t="s">
        <v>23</v>
      </c>
      <c r="K30" s="607"/>
      <c r="L30" s="62" t="s">
        <v>22</v>
      </c>
      <c r="M30" s="602" t="s">
        <v>568</v>
      </c>
      <c r="N30" s="608"/>
      <c r="O30" s="603"/>
      <c r="P30" s="57"/>
      <c r="Q30" s="245">
        <v>1</v>
      </c>
      <c r="R30" s="57"/>
      <c r="S30" s="245">
        <v>1</v>
      </c>
      <c r="T30" s="245">
        <v>1</v>
      </c>
      <c r="U30" s="64"/>
      <c r="V30" s="68">
        <v>1</v>
      </c>
      <c r="W30" s="58"/>
      <c r="X30" s="59"/>
      <c r="Y30" s="58">
        <v>1</v>
      </c>
      <c r="Z30" s="60"/>
      <c r="BB30" s="8"/>
      <c r="BC30" s="8"/>
    </row>
    <row r="31" spans="2:55" ht="75.75" thickBot="1">
      <c r="B31" s="612"/>
      <c r="C31" s="943"/>
      <c r="D31" s="67" t="s">
        <v>1894</v>
      </c>
      <c r="E31" s="67" t="s">
        <v>1895</v>
      </c>
      <c r="F31" s="57" t="s">
        <v>26</v>
      </c>
      <c r="G31" s="604" t="s">
        <v>26</v>
      </c>
      <c r="H31" s="605"/>
      <c r="I31" s="62" t="s">
        <v>52</v>
      </c>
      <c r="J31" s="606" t="s">
        <v>23</v>
      </c>
      <c r="K31" s="607"/>
      <c r="L31" s="62" t="s">
        <v>22</v>
      </c>
      <c r="M31" s="602" t="s">
        <v>568</v>
      </c>
      <c r="N31" s="608"/>
      <c r="O31" s="603"/>
      <c r="P31" s="57"/>
      <c r="Q31" s="245">
        <v>1</v>
      </c>
      <c r="R31" s="57"/>
      <c r="S31" s="245">
        <v>1</v>
      </c>
      <c r="T31" s="245">
        <v>1</v>
      </c>
      <c r="U31" s="64"/>
      <c r="V31" s="68">
        <v>1</v>
      </c>
      <c r="W31" s="58"/>
      <c r="X31" s="59"/>
      <c r="Y31" s="58">
        <v>1</v>
      </c>
      <c r="Z31" s="60"/>
      <c r="BB31" s="8"/>
      <c r="BC31" s="8"/>
    </row>
    <row r="32" spans="2:55" ht="60.75" thickBot="1">
      <c r="B32" s="76" t="s">
        <v>1140</v>
      </c>
      <c r="C32" s="79" t="s">
        <v>1896</v>
      </c>
      <c r="D32" s="57" t="s">
        <v>1897</v>
      </c>
      <c r="E32" s="67" t="s">
        <v>1898</v>
      </c>
      <c r="F32" s="57" t="s">
        <v>26</v>
      </c>
      <c r="G32" s="604" t="s">
        <v>26</v>
      </c>
      <c r="H32" s="605"/>
      <c r="I32" s="62" t="s">
        <v>52</v>
      </c>
      <c r="J32" s="606" t="s">
        <v>23</v>
      </c>
      <c r="K32" s="607"/>
      <c r="L32" s="62" t="s">
        <v>22</v>
      </c>
      <c r="M32" s="602" t="s">
        <v>568</v>
      </c>
      <c r="N32" s="608"/>
      <c r="O32" s="603"/>
      <c r="P32" s="57"/>
      <c r="Q32" s="245">
        <v>1</v>
      </c>
      <c r="R32" s="57"/>
      <c r="S32" s="245">
        <v>1</v>
      </c>
      <c r="T32" s="245">
        <v>1</v>
      </c>
      <c r="U32" s="64"/>
      <c r="V32" s="68">
        <v>1</v>
      </c>
      <c r="W32" s="58"/>
      <c r="X32" s="59"/>
      <c r="Y32" s="58">
        <v>1</v>
      </c>
      <c r="Z32" s="60"/>
      <c r="BB32" s="8"/>
      <c r="BC32" s="8"/>
    </row>
    <row r="33" spans="2:70" ht="75.75" thickBot="1">
      <c r="B33" s="76" t="s">
        <v>1141</v>
      </c>
      <c r="C33" s="79" t="s">
        <v>1899</v>
      </c>
      <c r="D33" s="67" t="s">
        <v>1900</v>
      </c>
      <c r="E33" s="57" t="s">
        <v>1901</v>
      </c>
      <c r="F33" s="67" t="s">
        <v>26</v>
      </c>
      <c r="G33" s="604" t="s">
        <v>26</v>
      </c>
      <c r="H33" s="605"/>
      <c r="I33" s="62" t="s">
        <v>52</v>
      </c>
      <c r="J33" s="606" t="s">
        <v>23</v>
      </c>
      <c r="K33" s="607"/>
      <c r="L33" s="62" t="s">
        <v>22</v>
      </c>
      <c r="M33" s="602" t="s">
        <v>568</v>
      </c>
      <c r="N33" s="608"/>
      <c r="O33" s="603"/>
      <c r="P33" s="57"/>
      <c r="Q33" s="245">
        <v>1</v>
      </c>
      <c r="R33" s="57"/>
      <c r="S33" s="245">
        <v>1</v>
      </c>
      <c r="T33" s="245">
        <v>1</v>
      </c>
      <c r="U33" s="64"/>
      <c r="V33" s="68">
        <v>1</v>
      </c>
      <c r="W33" s="58"/>
      <c r="X33" s="59"/>
      <c r="Y33" s="58">
        <v>1</v>
      </c>
      <c r="Z33" s="60"/>
      <c r="BB33" s="8"/>
      <c r="BC33" s="8"/>
    </row>
    <row r="34" spans="2:70" ht="35.25" customHeight="1" thickBot="1">
      <c r="B34" s="76" t="s">
        <v>428</v>
      </c>
      <c r="C34" s="527" t="s">
        <v>1902</v>
      </c>
      <c r="D34" s="76"/>
      <c r="E34" s="76"/>
      <c r="F34" s="76"/>
      <c r="G34" s="604"/>
      <c r="H34" s="605"/>
      <c r="I34" s="62"/>
      <c r="J34" s="606"/>
      <c r="K34" s="607"/>
      <c r="L34" s="62"/>
      <c r="M34" s="602"/>
      <c r="N34" s="608"/>
      <c r="O34" s="603"/>
      <c r="P34" s="76"/>
      <c r="Q34" s="76"/>
      <c r="R34" s="76"/>
      <c r="S34" s="76"/>
      <c r="T34" s="76"/>
      <c r="U34" s="76"/>
      <c r="V34" s="76"/>
      <c r="W34" s="76"/>
      <c r="X34" s="76"/>
      <c r="Y34" s="76"/>
      <c r="Z34" s="60"/>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row>
    <row r="35" spans="2:70" ht="51.75" customHeight="1" thickBot="1">
      <c r="B35" s="528" t="s">
        <v>430</v>
      </c>
      <c r="C35" s="529" t="s">
        <v>1903</v>
      </c>
      <c r="D35" s="530" t="s">
        <v>1904</v>
      </c>
      <c r="E35" s="529" t="s">
        <v>1905</v>
      </c>
      <c r="F35" s="529" t="s">
        <v>26</v>
      </c>
      <c r="G35" s="604" t="s">
        <v>26</v>
      </c>
      <c r="H35" s="605"/>
      <c r="I35" s="62" t="s">
        <v>52</v>
      </c>
      <c r="J35" s="606" t="s">
        <v>23</v>
      </c>
      <c r="K35" s="607"/>
      <c r="L35" s="62" t="s">
        <v>22</v>
      </c>
      <c r="M35" s="602" t="s">
        <v>568</v>
      </c>
      <c r="N35" s="608"/>
      <c r="O35" s="603"/>
      <c r="P35" s="76"/>
      <c r="Q35" s="531">
        <v>1</v>
      </c>
      <c r="R35" s="530"/>
      <c r="S35" s="531">
        <v>1</v>
      </c>
      <c r="T35" s="531">
        <v>1</v>
      </c>
      <c r="U35" s="530"/>
      <c r="V35" s="531">
        <v>1</v>
      </c>
      <c r="W35" s="530"/>
      <c r="X35" s="530"/>
      <c r="Y35" s="531">
        <v>1</v>
      </c>
      <c r="Z35" s="60"/>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row>
    <row r="36" spans="2:70" ht="24" customHeight="1" thickBot="1">
      <c r="B36" s="588" t="s">
        <v>601</v>
      </c>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BB36" s="8"/>
      <c r="BC36" s="8"/>
    </row>
    <row r="37" spans="2:70" ht="21.75" customHeight="1" thickBot="1">
      <c r="B37" s="588" t="s">
        <v>602</v>
      </c>
      <c r="C37" s="588"/>
      <c r="D37" s="588"/>
      <c r="E37" s="588"/>
      <c r="F37" s="588"/>
      <c r="G37" s="588"/>
      <c r="H37" s="588"/>
      <c r="I37" s="588"/>
      <c r="J37" s="588"/>
      <c r="K37" s="588"/>
      <c r="L37" s="588" t="s">
        <v>603</v>
      </c>
      <c r="M37" s="588"/>
      <c r="N37" s="588"/>
      <c r="O37" s="588"/>
      <c r="P37" s="588"/>
      <c r="Q37" s="588"/>
      <c r="R37" s="588"/>
      <c r="S37" s="588"/>
      <c r="T37" s="588"/>
      <c r="U37" s="588"/>
      <c r="V37" s="588"/>
      <c r="W37" s="588"/>
      <c r="X37" s="588"/>
      <c r="Y37" s="588"/>
      <c r="Z37" s="588"/>
      <c r="BB37" s="8"/>
      <c r="BC37" s="8"/>
    </row>
    <row r="38" spans="2:70" ht="34.5" customHeight="1" thickBot="1">
      <c r="B38" s="588" t="s">
        <v>410</v>
      </c>
      <c r="C38" s="588"/>
      <c r="D38" s="588"/>
      <c r="E38" s="588"/>
      <c r="F38" s="588"/>
      <c r="G38" s="588" t="s">
        <v>49</v>
      </c>
      <c r="H38" s="588"/>
      <c r="I38" s="588"/>
      <c r="J38" s="588"/>
      <c r="K38" s="588"/>
      <c r="L38" s="589" t="s">
        <v>604</v>
      </c>
      <c r="M38" s="590" t="s">
        <v>605</v>
      </c>
      <c r="N38" s="591"/>
      <c r="O38" s="591"/>
      <c r="P38" s="591"/>
      <c r="Q38" s="591"/>
      <c r="R38" s="591"/>
      <c r="S38" s="591"/>
      <c r="T38" s="591"/>
      <c r="U38" s="591"/>
      <c r="V38" s="591"/>
      <c r="W38" s="591"/>
      <c r="X38" s="591"/>
      <c r="Y38" s="591"/>
      <c r="Z38" s="592"/>
      <c r="BB38" s="8"/>
      <c r="BC38" s="8"/>
    </row>
    <row r="39" spans="2:70" ht="24" customHeight="1" thickBot="1">
      <c r="B39" s="588"/>
      <c r="C39" s="588"/>
      <c r="D39" s="588" t="s">
        <v>0</v>
      </c>
      <c r="E39" s="588" t="s">
        <v>1</v>
      </c>
      <c r="F39" s="588" t="s">
        <v>3</v>
      </c>
      <c r="G39" s="588" t="s">
        <v>0</v>
      </c>
      <c r="H39" s="588" t="s">
        <v>2</v>
      </c>
      <c r="I39" s="588"/>
      <c r="J39" s="589" t="s">
        <v>33</v>
      </c>
      <c r="K39" s="588" t="s">
        <v>3</v>
      </c>
      <c r="L39" s="589"/>
      <c r="M39" s="590" t="s">
        <v>606</v>
      </c>
      <c r="N39" s="591"/>
      <c r="O39" s="591"/>
      <c r="P39" s="591"/>
      <c r="Q39" s="591"/>
      <c r="R39" s="592"/>
      <c r="S39" s="593" t="s">
        <v>49</v>
      </c>
      <c r="T39" s="594"/>
      <c r="U39" s="594"/>
      <c r="V39" s="594"/>
      <c r="W39" s="595"/>
      <c r="X39" s="596" t="s">
        <v>607</v>
      </c>
      <c r="Y39" s="597"/>
      <c r="Z39" s="600" t="s">
        <v>608</v>
      </c>
      <c r="BB39" s="8"/>
      <c r="BC39" s="8"/>
    </row>
    <row r="40" spans="2:70" ht="45.75" customHeight="1" thickBot="1">
      <c r="B40" s="588"/>
      <c r="C40" s="588"/>
      <c r="D40" s="588"/>
      <c r="E40" s="588"/>
      <c r="F40" s="588"/>
      <c r="G40" s="588"/>
      <c r="H40" s="588"/>
      <c r="I40" s="588"/>
      <c r="J40" s="589"/>
      <c r="K40" s="588"/>
      <c r="L40" s="589"/>
      <c r="M40" s="590" t="s">
        <v>609</v>
      </c>
      <c r="N40" s="592"/>
      <c r="O40" s="590" t="s">
        <v>1</v>
      </c>
      <c r="P40" s="592"/>
      <c r="Q40" s="593" t="s">
        <v>3</v>
      </c>
      <c r="R40" s="595"/>
      <c r="S40" s="305" t="s">
        <v>609</v>
      </c>
      <c r="T40" s="593" t="s">
        <v>2</v>
      </c>
      <c r="U40" s="595"/>
      <c r="V40" s="81" t="s">
        <v>610</v>
      </c>
      <c r="W40" s="306" t="s">
        <v>3</v>
      </c>
      <c r="X40" s="598"/>
      <c r="Y40" s="599"/>
      <c r="Z40" s="601"/>
      <c r="BB40" s="8"/>
      <c r="BC40" s="8"/>
    </row>
    <row r="41" spans="2:70" ht="19.5" customHeight="1" thickBot="1">
      <c r="B41" s="576" t="s">
        <v>611</v>
      </c>
      <c r="C41" s="577"/>
      <c r="D41" s="532">
        <v>11500</v>
      </c>
      <c r="E41" s="83"/>
      <c r="F41" s="84">
        <f>SUM(D41:E41)</f>
        <v>11500</v>
      </c>
      <c r="G41" s="532">
        <v>1900</v>
      </c>
      <c r="H41" s="85" t="s">
        <v>577</v>
      </c>
      <c r="I41" s="83"/>
      <c r="J41" s="83"/>
      <c r="K41" s="84">
        <f>SUM(G41:J41)</f>
        <v>1900</v>
      </c>
      <c r="L41" s="84">
        <f>F41+K41</f>
        <v>13400</v>
      </c>
      <c r="M41" s="580">
        <v>9528.82</v>
      </c>
      <c r="N41" s="581"/>
      <c r="O41" s="580"/>
      <c r="P41" s="581"/>
      <c r="Q41" s="582">
        <f>SUM(M41:P41)</f>
        <v>9528.82</v>
      </c>
      <c r="R41" s="583"/>
      <c r="S41" s="86">
        <v>2900</v>
      </c>
      <c r="T41" s="85" t="s">
        <v>581</v>
      </c>
      <c r="U41" s="86"/>
      <c r="V41" s="86"/>
      <c r="W41" s="87">
        <f>SUM(S41,U41,V41)</f>
        <v>2900</v>
      </c>
      <c r="X41" s="706">
        <f>SUM(Q41,W41)</f>
        <v>12428.82</v>
      </c>
      <c r="Y41" s="707"/>
      <c r="Z41" s="88">
        <f>IF(X41=0,0,X41/L41)</f>
        <v>0.92752388059701485</v>
      </c>
      <c r="BB41" s="8"/>
      <c r="BC41" s="8"/>
    </row>
    <row r="42" spans="2:70" ht="19.5" customHeight="1" thickBot="1">
      <c r="B42" s="576" t="s">
        <v>612</v>
      </c>
      <c r="C42" s="577"/>
      <c r="D42" s="83">
        <v>1900</v>
      </c>
      <c r="E42" s="83"/>
      <c r="F42" s="84">
        <f>SUM(D42:E42)</f>
        <v>1900</v>
      </c>
      <c r="G42" s="83"/>
      <c r="H42" s="85" t="s">
        <v>581</v>
      </c>
      <c r="I42" s="83"/>
      <c r="J42" s="83"/>
      <c r="K42" s="84"/>
      <c r="L42" s="84">
        <f>K42+F42</f>
        <v>1900</v>
      </c>
      <c r="M42" s="580">
        <v>1899.9839999999999</v>
      </c>
      <c r="N42" s="581"/>
      <c r="O42" s="586"/>
      <c r="P42" s="587"/>
      <c r="Q42" s="582">
        <f>SUM(M42:P42)</f>
        <v>1899.9839999999999</v>
      </c>
      <c r="R42" s="583"/>
      <c r="S42" s="86"/>
      <c r="T42" s="85" t="s">
        <v>581</v>
      </c>
      <c r="U42" s="86"/>
      <c r="V42" s="86"/>
      <c r="W42" s="87">
        <f>SUM(S42,U42,V42)</f>
        <v>0</v>
      </c>
      <c r="X42" s="706">
        <f>SUM(Q42,W42)</f>
        <v>1899.9839999999999</v>
      </c>
      <c r="Y42" s="707"/>
      <c r="Z42" s="88">
        <f>IF(X42=0,0,X42/L42)</f>
        <v>0.99999157894736834</v>
      </c>
      <c r="BB42" s="8"/>
      <c r="BC42" s="8"/>
    </row>
    <row r="43" spans="2:70" ht="15.75" thickBot="1">
      <c r="B43" s="561" t="s">
        <v>613</v>
      </c>
      <c r="C43" s="562"/>
      <c r="D43" s="562"/>
      <c r="E43" s="562"/>
      <c r="F43" s="562"/>
      <c r="G43" s="562"/>
      <c r="H43" s="562"/>
      <c r="I43" s="562"/>
      <c r="J43" s="562"/>
      <c r="K43" s="562"/>
      <c r="L43" s="562"/>
      <c r="M43" s="562"/>
      <c r="N43" s="562"/>
      <c r="O43" s="562"/>
      <c r="P43" s="562"/>
      <c r="Q43" s="562"/>
      <c r="R43" s="562"/>
      <c r="S43" s="562"/>
      <c r="T43" s="562"/>
      <c r="U43" s="562"/>
      <c r="V43" s="562"/>
      <c r="W43" s="562"/>
      <c r="X43" s="562"/>
      <c r="Y43" s="563"/>
      <c r="Z43" s="564"/>
      <c r="BB43" s="8"/>
      <c r="BC43" s="8"/>
    </row>
    <row r="44" spans="2:70" ht="17.25" thickTop="1" thickBot="1">
      <c r="B44" s="565"/>
      <c r="C44" s="566"/>
      <c r="D44" s="567"/>
      <c r="E44" s="568"/>
      <c r="F44" s="568"/>
      <c r="G44" s="568"/>
      <c r="H44" s="568"/>
      <c r="I44" s="568"/>
      <c r="J44" s="568"/>
      <c r="K44" s="568"/>
      <c r="L44" s="568"/>
      <c r="M44" s="568"/>
      <c r="N44" s="568"/>
      <c r="O44" s="568"/>
      <c r="P44" s="568"/>
      <c r="Q44" s="568"/>
      <c r="R44" s="568"/>
      <c r="S44" s="568"/>
      <c r="T44" s="568"/>
      <c r="U44" s="568"/>
      <c r="V44" s="568"/>
      <c r="W44" s="568"/>
      <c r="X44" s="568"/>
      <c r="Y44" s="568"/>
      <c r="Z44" s="569"/>
      <c r="BB44" s="8"/>
      <c r="BC44" s="8"/>
    </row>
    <row r="45" spans="2:70" ht="16.5" thickBot="1">
      <c r="B45" s="570"/>
      <c r="C45" s="571"/>
      <c r="D45" s="572"/>
      <c r="E45" s="573"/>
      <c r="F45" s="573"/>
      <c r="G45" s="573"/>
      <c r="H45" s="573"/>
      <c r="I45" s="573"/>
      <c r="J45" s="573"/>
      <c r="K45" s="573"/>
      <c r="L45" s="573"/>
      <c r="M45" s="573"/>
      <c r="N45" s="573"/>
      <c r="O45" s="573"/>
      <c r="P45" s="573"/>
      <c r="Q45" s="573"/>
      <c r="R45" s="573"/>
      <c r="S45" s="573"/>
      <c r="T45" s="573"/>
      <c r="U45" s="573"/>
      <c r="V45" s="573"/>
      <c r="W45" s="573"/>
      <c r="X45" s="573"/>
      <c r="Y45" s="573"/>
      <c r="Z45" s="574"/>
      <c r="BB45" s="8"/>
      <c r="BC45" s="8"/>
    </row>
    <row r="46" spans="2:70" ht="15.75" thickTop="1">
      <c r="D46" s="533"/>
      <c r="BB46" s="8"/>
      <c r="BC46" s="8"/>
    </row>
    <row r="47" spans="2:70">
      <c r="D47" s="89"/>
      <c r="BB47" s="8"/>
      <c r="BC47" s="8"/>
    </row>
    <row r="48" spans="2:70">
      <c r="BB48" s="8"/>
      <c r="BC48" s="8"/>
    </row>
    <row r="49" spans="4:55">
      <c r="D49" s="89"/>
      <c r="BB49" s="8"/>
      <c r="BC49" s="8"/>
    </row>
    <row r="50" spans="4:55">
      <c r="BB50" s="8"/>
      <c r="BC50" s="8"/>
    </row>
    <row r="51" spans="4:55">
      <c r="BB51" s="8"/>
      <c r="BC51" s="8"/>
    </row>
    <row r="52" spans="4:55">
      <c r="BB52" s="8"/>
      <c r="BC52" s="8"/>
    </row>
    <row r="53" spans="4:55">
      <c r="BB53" s="8"/>
      <c r="BC53" s="8"/>
    </row>
    <row r="54" spans="4:55">
      <c r="BB54" s="8"/>
      <c r="BC54" s="8"/>
    </row>
    <row r="55" spans="4:55">
      <c r="BB55" s="8"/>
      <c r="BC55" s="8"/>
    </row>
    <row r="56" spans="4:55">
      <c r="BB56" s="8"/>
      <c r="BC56" s="8"/>
    </row>
    <row r="57" spans="4:55">
      <c r="BB57" s="8"/>
      <c r="BC57" s="8"/>
    </row>
    <row r="58" spans="4:55">
      <c r="BB58" s="8"/>
      <c r="BC58" s="8"/>
    </row>
    <row r="59" spans="4:55">
      <c r="BB59" s="8"/>
      <c r="BC59" s="8"/>
    </row>
    <row r="60" spans="4:55">
      <c r="BB60" s="8"/>
      <c r="BC60" s="8"/>
    </row>
    <row r="61" spans="4:55">
      <c r="BB61" s="8"/>
      <c r="BC61" s="8"/>
    </row>
    <row r="62" spans="4:55">
      <c r="BB62" s="8"/>
      <c r="BC62" s="8"/>
    </row>
    <row r="63" spans="4:55">
      <c r="BB63" s="8"/>
      <c r="BC63" s="8"/>
    </row>
    <row r="64" spans="4:55">
      <c r="BB64" s="8"/>
      <c r="BC64" s="8"/>
    </row>
    <row r="65" spans="54:55">
      <c r="BB65" s="8"/>
      <c r="BC65" s="8"/>
    </row>
    <row r="66" spans="54:55">
      <c r="BB66" s="8"/>
      <c r="BC66" s="8"/>
    </row>
    <row r="67" spans="54:55">
      <c r="BB67" s="8"/>
      <c r="BC67" s="8"/>
    </row>
    <row r="68" spans="54:55">
      <c r="BB68" s="8"/>
      <c r="BC68" s="8"/>
    </row>
    <row r="69" spans="54:55">
      <c r="BB69" s="8"/>
      <c r="BC69" s="8"/>
    </row>
    <row r="70" spans="54:55">
      <c r="BB70" s="8"/>
      <c r="BC70" s="8"/>
    </row>
    <row r="71" spans="54:55">
      <c r="BB71" s="8"/>
      <c r="BC71" s="8"/>
    </row>
    <row r="72" spans="54:55">
      <c r="BB72" s="8"/>
      <c r="BC72" s="8"/>
    </row>
    <row r="73" spans="54:55">
      <c r="BB73" s="8"/>
      <c r="BC73" s="8"/>
    </row>
    <row r="74" spans="54:55">
      <c r="BB74" s="8"/>
      <c r="BC74" s="8"/>
    </row>
    <row r="75" spans="54:55">
      <c r="BB75" s="8"/>
      <c r="BC75" s="8"/>
    </row>
    <row r="76" spans="54:55">
      <c r="BB76" s="8"/>
      <c r="BC76" s="8"/>
    </row>
    <row r="77" spans="54:55">
      <c r="BB77" s="8"/>
      <c r="BC77" s="8"/>
    </row>
    <row r="78" spans="54:55">
      <c r="BB78" s="8"/>
      <c r="BC78" s="8"/>
    </row>
    <row r="79" spans="54:55">
      <c r="BB79" s="8"/>
      <c r="BC79" s="8"/>
    </row>
    <row r="80" spans="54:55">
      <c r="BB80" s="8"/>
      <c r="BC80" s="8"/>
    </row>
    <row r="81" spans="54:55">
      <c r="BB81" s="8"/>
      <c r="BC81" s="8"/>
    </row>
    <row r="82" spans="54:55">
      <c r="BB82" s="8"/>
      <c r="BC82" s="8"/>
    </row>
    <row r="83" spans="54:55">
      <c r="BB83" s="8"/>
      <c r="BC83" s="8"/>
    </row>
    <row r="84" spans="54:55">
      <c r="BB84" s="8"/>
      <c r="BC84" s="8"/>
    </row>
    <row r="85" spans="54:55">
      <c r="BB85" s="8"/>
      <c r="BC85" s="8"/>
    </row>
    <row r="86" spans="54:55">
      <c r="BB86" s="8"/>
      <c r="BC86" s="8"/>
    </row>
    <row r="87" spans="54:55">
      <c r="BB87" s="8"/>
      <c r="BC87" s="8"/>
    </row>
    <row r="88" spans="54:55">
      <c r="BB88" s="8"/>
      <c r="BC88" s="8"/>
    </row>
    <row r="89" spans="54:55">
      <c r="BB89" s="8"/>
      <c r="BC89" s="8"/>
    </row>
    <row r="90" spans="54:55">
      <c r="BB90" s="8"/>
      <c r="BC90" s="8"/>
    </row>
    <row r="91" spans="54:55">
      <c r="BB91" s="8"/>
      <c r="BC91" s="8"/>
    </row>
    <row r="92" spans="54:55">
      <c r="BB92" s="8"/>
      <c r="BC92" s="8"/>
    </row>
    <row r="93" spans="54:55">
      <c r="BB93" s="8"/>
      <c r="BC93" s="8"/>
    </row>
    <row r="94" spans="54:55">
      <c r="BB94" s="8"/>
      <c r="BC94" s="8"/>
    </row>
    <row r="95" spans="54:55">
      <c r="BB95" s="8"/>
      <c r="BC95" s="8"/>
    </row>
    <row r="96" spans="54:55">
      <c r="BB96" s="8"/>
      <c r="BC96" s="8"/>
    </row>
    <row r="97" spans="54:55">
      <c r="BB97" s="8"/>
      <c r="BC97" s="8"/>
    </row>
    <row r="98" spans="54:55">
      <c r="BB98" s="8"/>
      <c r="BC98" s="8"/>
    </row>
    <row r="99" spans="54:55">
      <c r="BB99" s="8"/>
      <c r="BC99" s="8"/>
    </row>
    <row r="100" spans="54:55">
      <c r="BB100" s="8"/>
      <c r="BC100" s="8"/>
    </row>
    <row r="101" spans="54:55">
      <c r="BB101" s="8"/>
      <c r="BC101" s="8"/>
    </row>
    <row r="102" spans="54:55">
      <c r="BB102" s="8"/>
      <c r="BC102" s="8"/>
    </row>
    <row r="103" spans="54:55">
      <c r="BB103" s="8"/>
      <c r="BC103" s="8"/>
    </row>
    <row r="104" spans="54:55">
      <c r="BB104" s="8"/>
      <c r="BC104" s="8"/>
    </row>
    <row r="105" spans="54:55">
      <c r="BB105" s="8"/>
      <c r="BC105" s="8"/>
    </row>
    <row r="106" spans="54:55">
      <c r="BB106" s="8"/>
      <c r="BC106" s="8"/>
    </row>
    <row r="107" spans="54:55">
      <c r="BB107" s="8"/>
      <c r="BC107" s="8"/>
    </row>
    <row r="108" spans="54:55">
      <c r="BB108" s="8"/>
      <c r="BC108" s="8"/>
    </row>
    <row r="109" spans="54:55">
      <c r="BB109" s="8"/>
      <c r="BC109" s="8"/>
    </row>
    <row r="110" spans="54:55">
      <c r="BB110" s="8"/>
      <c r="BC110" s="8"/>
    </row>
    <row r="111" spans="54:55">
      <c r="BB111" s="8"/>
      <c r="BC111" s="8"/>
    </row>
    <row r="112" spans="54:55">
      <c r="BB112" s="8"/>
      <c r="BC112" s="8"/>
    </row>
    <row r="113" spans="54:55">
      <c r="BB113" s="8"/>
      <c r="BC113" s="8"/>
    </row>
    <row r="114" spans="54:55">
      <c r="BB114" s="8"/>
      <c r="BC114" s="8"/>
    </row>
    <row r="115" spans="54:55">
      <c r="BB115" s="8"/>
      <c r="BC115" s="8"/>
    </row>
    <row r="116" spans="54:55">
      <c r="BB116" s="8"/>
      <c r="BC116" s="8"/>
    </row>
    <row r="117" spans="54:55">
      <c r="BB117" s="8"/>
      <c r="BC117" s="8"/>
    </row>
    <row r="118" spans="54:55">
      <c r="BB118" s="8"/>
      <c r="BC118" s="8"/>
    </row>
    <row r="119" spans="54:55">
      <c r="BB119" s="8"/>
      <c r="BC119" s="8"/>
    </row>
    <row r="120" spans="54:55">
      <c r="BB120" s="8"/>
      <c r="BC120" s="8"/>
    </row>
    <row r="121" spans="54:55">
      <c r="BB121" s="8"/>
      <c r="BC121" s="8"/>
    </row>
    <row r="122" spans="54:55">
      <c r="BB122" s="8"/>
      <c r="BC122" s="8"/>
    </row>
    <row r="123" spans="54:55">
      <c r="BB123" s="8"/>
      <c r="BC123" s="8"/>
    </row>
    <row r="124" spans="54:55">
      <c r="BB124" s="8"/>
      <c r="BC124" s="8"/>
    </row>
    <row r="125" spans="54:55">
      <c r="BB125" s="8"/>
      <c r="BC125" s="8"/>
    </row>
    <row r="126" spans="54:55">
      <c r="BB126" s="8"/>
      <c r="BC126" s="8"/>
    </row>
    <row r="127" spans="54:55">
      <c r="BB127" s="8"/>
      <c r="BC127" s="8"/>
    </row>
    <row r="128" spans="54:55">
      <c r="BB128" s="8"/>
      <c r="BC128" s="8"/>
    </row>
    <row r="129" spans="54:55">
      <c r="BB129" s="8"/>
      <c r="BC129" s="8"/>
    </row>
    <row r="130" spans="54:55">
      <c r="BB130" s="8"/>
      <c r="BC130" s="8"/>
    </row>
    <row r="131" spans="54:55">
      <c r="BB131" s="8"/>
      <c r="BC131" s="8"/>
    </row>
    <row r="132" spans="54:55">
      <c r="BB132" s="8"/>
      <c r="BC132" s="8"/>
    </row>
    <row r="133" spans="54:55">
      <c r="BB133" s="8"/>
      <c r="BC133" s="8"/>
    </row>
    <row r="134" spans="54:55">
      <c r="BB134" s="8"/>
      <c r="BC134" s="8"/>
    </row>
    <row r="135" spans="54:55">
      <c r="BB135" s="8"/>
      <c r="BC135" s="8"/>
    </row>
    <row r="1004" spans="54:70" ht="15.75" thickBot="1">
      <c r="BB1004" s="90" t="s">
        <v>614</v>
      </c>
      <c r="BC1004" s="13" t="s">
        <v>615</v>
      </c>
      <c r="BD1004" s="575" t="s">
        <v>616</v>
      </c>
      <c r="BE1004" s="575"/>
      <c r="BF1004" s="575"/>
      <c r="BG1004" s="575"/>
      <c r="BH1004" s="91" t="s">
        <v>617</v>
      </c>
      <c r="BI1004" s="91" t="s">
        <v>618</v>
      </c>
      <c r="BJ1004" s="263" t="s">
        <v>619</v>
      </c>
      <c r="BK1004" s="7" t="s">
        <v>620</v>
      </c>
      <c r="BL1004" s="92" t="s">
        <v>621</v>
      </c>
      <c r="BM1004" s="92" t="s">
        <v>34</v>
      </c>
      <c r="BN1004" s="92" t="s">
        <v>35</v>
      </c>
      <c r="BO1004" s="93" t="s">
        <v>622</v>
      </c>
      <c r="BP1004" s="94" t="s">
        <v>623</v>
      </c>
      <c r="BQ1004" s="14" t="s">
        <v>44</v>
      </c>
      <c r="BR1004" s="14"/>
    </row>
    <row r="1005" spans="54:70" ht="15.75">
      <c r="BB1005" s="90" t="str">
        <f t="shared" ref="BB1005:BB1047" si="0">MID(BC1005,1,4)</f>
        <v>E011</v>
      </c>
      <c r="BC1005" s="95" t="s">
        <v>45</v>
      </c>
      <c r="BD1005" s="96" t="s">
        <v>624</v>
      </c>
      <c r="BE1005" s="97" t="s">
        <v>625</v>
      </c>
      <c r="BF1005" s="98" t="s">
        <v>626</v>
      </c>
      <c r="BG1005" s="99" t="s">
        <v>4</v>
      </c>
      <c r="BH1005" s="7" t="s">
        <v>37</v>
      </c>
      <c r="BI1005" s="9" t="s">
        <v>38</v>
      </c>
      <c r="BJ1005" s="7" t="s">
        <v>36</v>
      </c>
      <c r="BK1005" s="100" t="s">
        <v>627</v>
      </c>
      <c r="BL1005" s="7" t="s">
        <v>10</v>
      </c>
      <c r="BO1005" s="295" t="s">
        <v>628</v>
      </c>
      <c r="BP1005" s="101" t="s">
        <v>629</v>
      </c>
      <c r="BQ1005" s="4" t="s">
        <v>56</v>
      </c>
      <c r="BR1005" s="102"/>
    </row>
    <row r="1006" spans="54:70" ht="15.75">
      <c r="BB1006" s="90" t="str">
        <f t="shared" si="0"/>
        <v>E012</v>
      </c>
      <c r="BC1006" s="103" t="s">
        <v>58</v>
      </c>
      <c r="BD1006" s="556" t="s">
        <v>630</v>
      </c>
      <c r="BE1006" s="557" t="s">
        <v>631</v>
      </c>
      <c r="BF1006" s="104" t="s">
        <v>632</v>
      </c>
      <c r="BG1006" s="295"/>
      <c r="BH1006" s="7" t="s">
        <v>50</v>
      </c>
      <c r="BI1006" s="9" t="s">
        <v>51</v>
      </c>
      <c r="BJ1006" s="7" t="s">
        <v>43</v>
      </c>
      <c r="BK1006" s="100" t="s">
        <v>563</v>
      </c>
      <c r="BL1006" s="7" t="s">
        <v>46</v>
      </c>
      <c r="BM1006" s="11" t="s">
        <v>47</v>
      </c>
      <c r="BN1006" s="7" t="s">
        <v>48</v>
      </c>
      <c r="BO1006" s="295" t="s">
        <v>633</v>
      </c>
      <c r="BP1006" s="105" t="s">
        <v>634</v>
      </c>
      <c r="BQ1006" s="4" t="s">
        <v>67</v>
      </c>
      <c r="BR1006" s="102"/>
    </row>
    <row r="1007" spans="54:70" ht="15.75">
      <c r="BB1007" s="90" t="str">
        <f t="shared" si="0"/>
        <v>E013</v>
      </c>
      <c r="BC1007" s="103" t="s">
        <v>69</v>
      </c>
      <c r="BD1007" s="556"/>
      <c r="BE1007" s="557"/>
      <c r="BF1007" s="104" t="s">
        <v>635</v>
      </c>
      <c r="BG1007" s="295"/>
      <c r="BH1007" s="7" t="s">
        <v>62</v>
      </c>
      <c r="BI1007" s="9" t="s">
        <v>63</v>
      </c>
      <c r="BJ1007" s="7" t="s">
        <v>55</v>
      </c>
      <c r="BK1007" s="100" t="s">
        <v>636</v>
      </c>
      <c r="BL1007" s="7" t="s">
        <v>59</v>
      </c>
      <c r="BM1007" s="7" t="s">
        <v>60</v>
      </c>
      <c r="BN1007" s="7" t="s">
        <v>61</v>
      </c>
      <c r="BO1007" s="295" t="s">
        <v>637</v>
      </c>
      <c r="BP1007" s="106" t="s">
        <v>638</v>
      </c>
      <c r="BQ1007" s="4" t="s">
        <v>76</v>
      </c>
      <c r="BR1007" s="107"/>
    </row>
    <row r="1008" spans="54:70" ht="30">
      <c r="BB1008" s="90" t="str">
        <f t="shared" si="0"/>
        <v>E015</v>
      </c>
      <c r="BC1008" s="108" t="s">
        <v>86</v>
      </c>
      <c r="BD1008" s="556" t="s">
        <v>639</v>
      </c>
      <c r="BE1008" s="557" t="s">
        <v>640</v>
      </c>
      <c r="BF1008" s="109" t="s">
        <v>641</v>
      </c>
      <c r="BG1008" s="558"/>
      <c r="BH1008" s="7" t="s">
        <v>72</v>
      </c>
      <c r="BI1008" s="9" t="s">
        <v>73</v>
      </c>
      <c r="BJ1008" s="7" t="s">
        <v>66</v>
      </c>
      <c r="BK1008" s="100" t="s">
        <v>68</v>
      </c>
      <c r="BL1008" s="7" t="s">
        <v>70</v>
      </c>
      <c r="BM1008" s="7" t="s">
        <v>12</v>
      </c>
      <c r="BN1008" s="7" t="s">
        <v>71</v>
      </c>
      <c r="BO1008" s="295" t="s">
        <v>642</v>
      </c>
      <c r="BP1008" s="101" t="s">
        <v>274</v>
      </c>
      <c r="BQ1008" s="4" t="s">
        <v>643</v>
      </c>
      <c r="BR1008" s="107"/>
    </row>
    <row r="1009" spans="54:70" ht="30">
      <c r="BB1009" s="90" t="str">
        <f t="shared" si="0"/>
        <v>E021</v>
      </c>
      <c r="BC1009" s="103" t="s">
        <v>94</v>
      </c>
      <c r="BD1009" s="556"/>
      <c r="BE1009" s="557"/>
      <c r="BF1009" s="110" t="s">
        <v>644</v>
      </c>
      <c r="BG1009" s="558"/>
      <c r="BH1009" s="7" t="s">
        <v>15</v>
      </c>
      <c r="BI1009" s="9" t="s">
        <v>81</v>
      </c>
      <c r="BJ1009" s="7" t="s">
        <v>75</v>
      </c>
      <c r="BK1009" s="100" t="s">
        <v>77</v>
      </c>
      <c r="BM1009" s="7" t="s">
        <v>79</v>
      </c>
      <c r="BN1009" s="7" t="s">
        <v>80</v>
      </c>
      <c r="BO1009" s="295" t="s">
        <v>645</v>
      </c>
      <c r="BP1009" s="105" t="s">
        <v>646</v>
      </c>
      <c r="BQ1009" s="4" t="s">
        <v>92</v>
      </c>
      <c r="BR1009" s="111"/>
    </row>
    <row r="1010" spans="54:70" ht="30">
      <c r="BB1010" s="90" t="str">
        <f t="shared" si="0"/>
        <v>E031</v>
      </c>
      <c r="BC1010" s="1" t="s">
        <v>101</v>
      </c>
      <c r="BD1010" s="556"/>
      <c r="BE1010" s="557"/>
      <c r="BF1010" s="110" t="s">
        <v>647</v>
      </c>
      <c r="BG1010" s="558"/>
      <c r="BH1010" s="8"/>
      <c r="BI1010" s="9" t="s">
        <v>89</v>
      </c>
      <c r="BJ1010" s="7" t="s">
        <v>84</v>
      </c>
      <c r="BK1010" s="100" t="s">
        <v>85</v>
      </c>
      <c r="BM1010" s="7" t="s">
        <v>87</v>
      </c>
      <c r="BN1010" s="7" t="s">
        <v>88</v>
      </c>
      <c r="BO1010" s="295" t="s">
        <v>648</v>
      </c>
      <c r="BP1010" s="106" t="s">
        <v>5</v>
      </c>
      <c r="BQ1010" s="4" t="s">
        <v>234</v>
      </c>
      <c r="BR1010" s="111"/>
    </row>
    <row r="1011" spans="54:70" ht="15.75">
      <c r="BB1011" s="90" t="str">
        <f t="shared" si="0"/>
        <v>S034</v>
      </c>
      <c r="BC1011" s="1" t="s">
        <v>649</v>
      </c>
      <c r="BD1011" s="556"/>
      <c r="BE1011" s="557"/>
      <c r="BF1011" s="112" t="s">
        <v>650</v>
      </c>
      <c r="BG1011" s="558"/>
      <c r="BH1011" s="8"/>
      <c r="BI1011" s="9" t="s">
        <v>97</v>
      </c>
      <c r="BJ1011" s="7" t="s">
        <v>91</v>
      </c>
      <c r="BK1011" s="100" t="s">
        <v>93</v>
      </c>
      <c r="BM1011" s="7" t="s">
        <v>95</v>
      </c>
      <c r="BN1011" s="7" t="s">
        <v>96</v>
      </c>
      <c r="BO1011" s="295" t="s">
        <v>651</v>
      </c>
      <c r="BP1011" s="101"/>
      <c r="BQ1011" s="4" t="s">
        <v>240</v>
      </c>
      <c r="BR1011" s="111"/>
    </row>
    <row r="1012" spans="54:70">
      <c r="BB1012" s="90" t="str">
        <f t="shared" si="0"/>
        <v>E035</v>
      </c>
      <c r="BC1012" s="113" t="s">
        <v>652</v>
      </c>
      <c r="BD1012" s="559" t="s">
        <v>653</v>
      </c>
      <c r="BE1012" s="560" t="s">
        <v>654</v>
      </c>
      <c r="BF1012" s="114" t="s">
        <v>655</v>
      </c>
      <c r="BG1012" s="295"/>
      <c r="BH1012" s="8"/>
      <c r="BI1012" s="7" t="s">
        <v>104</v>
      </c>
      <c r="BJ1012" s="7" t="s">
        <v>99</v>
      </c>
      <c r="BK1012" s="100" t="s">
        <v>100</v>
      </c>
      <c r="BM1012" s="7" t="s">
        <v>102</v>
      </c>
      <c r="BN1012" s="7" t="s">
        <v>103</v>
      </c>
      <c r="BO1012" s="295" t="s">
        <v>656</v>
      </c>
      <c r="BP1012" s="106"/>
      <c r="BQ1012" s="4" t="s">
        <v>109</v>
      </c>
      <c r="BR1012" s="111"/>
    </row>
    <row r="1013" spans="54:70">
      <c r="BB1013" s="90" t="str">
        <f t="shared" si="0"/>
        <v>E036</v>
      </c>
      <c r="BC1013" s="115" t="s">
        <v>657</v>
      </c>
      <c r="BD1013" s="559"/>
      <c r="BE1013" s="560"/>
      <c r="BF1013" s="114" t="s">
        <v>658</v>
      </c>
      <c r="BG1013" s="295"/>
      <c r="BH1013" s="8"/>
      <c r="BI1013" s="7" t="s">
        <v>107</v>
      </c>
      <c r="BJ1013" s="7" t="s">
        <v>105</v>
      </c>
      <c r="BK1013" s="100" t="s">
        <v>659</v>
      </c>
      <c r="BM1013" s="7" t="s">
        <v>106</v>
      </c>
      <c r="BN1013" s="7" t="s">
        <v>14</v>
      </c>
      <c r="BO1013" s="295" t="s">
        <v>660</v>
      </c>
      <c r="BP1013" s="105"/>
      <c r="BQ1013" s="4" t="s">
        <v>301</v>
      </c>
      <c r="BR1013" s="111"/>
    </row>
    <row r="1014" spans="54:70" ht="15.75">
      <c r="BB1014" s="90" t="str">
        <f t="shared" si="0"/>
        <v>F037</v>
      </c>
      <c r="BC1014" s="115" t="s">
        <v>661</v>
      </c>
      <c r="BD1014" s="559"/>
      <c r="BE1014" s="560"/>
      <c r="BF1014" s="116" t="s">
        <v>662</v>
      </c>
      <c r="BG1014" s="295"/>
      <c r="BH1014" s="8"/>
      <c r="BI1014" s="7" t="s">
        <v>113</v>
      </c>
      <c r="BJ1014" s="7" t="s">
        <v>108</v>
      </c>
      <c r="BK1014" s="100" t="s">
        <v>110</v>
      </c>
      <c r="BM1014" s="7" t="s">
        <v>111</v>
      </c>
      <c r="BN1014" s="7" t="s">
        <v>112</v>
      </c>
      <c r="BO1014" s="295" t="s">
        <v>663</v>
      </c>
      <c r="BP1014" s="106"/>
      <c r="BQ1014" s="4" t="s">
        <v>309</v>
      </c>
      <c r="BR1014" s="111"/>
    </row>
    <row r="1015" spans="54:70" ht="15.75">
      <c r="BB1015" s="90" t="str">
        <f t="shared" si="0"/>
        <v>PA17</v>
      </c>
      <c r="BC1015" s="117" t="s">
        <v>275</v>
      </c>
      <c r="BD1015" s="559"/>
      <c r="BE1015" s="560"/>
      <c r="BF1015" s="112" t="s">
        <v>664</v>
      </c>
      <c r="BG1015" s="295"/>
      <c r="BH1015" s="8"/>
      <c r="BI1015" s="7" t="s">
        <v>118</v>
      </c>
      <c r="BJ1015" s="7" t="s">
        <v>114</v>
      </c>
      <c r="BK1015" s="100" t="s">
        <v>665</v>
      </c>
      <c r="BM1015" s="7" t="s">
        <v>116</v>
      </c>
      <c r="BN1015" s="7" t="s">
        <v>117</v>
      </c>
      <c r="BO1015" s="295" t="s">
        <v>666</v>
      </c>
      <c r="BP1015" s="106"/>
      <c r="BQ1015" s="4" t="s">
        <v>8</v>
      </c>
      <c r="BR1015" s="111"/>
    </row>
    <row r="1016" spans="54:70" ht="15.75">
      <c r="BB1016" s="90" t="str">
        <f t="shared" si="0"/>
        <v>P123</v>
      </c>
      <c r="BC1016" s="1" t="s">
        <v>289</v>
      </c>
      <c r="BD1016" s="559"/>
      <c r="BE1016" s="560"/>
      <c r="BF1016" s="112" t="s">
        <v>667</v>
      </c>
      <c r="BG1016" s="295"/>
      <c r="BH1016" s="8"/>
      <c r="BI1016" s="7" t="s">
        <v>123</v>
      </c>
      <c r="BJ1016" s="7" t="s">
        <v>119</v>
      </c>
      <c r="BK1016" s="100" t="s">
        <v>125</v>
      </c>
      <c r="BM1016" s="7" t="s">
        <v>121</v>
      </c>
      <c r="BN1016" s="7" t="s">
        <v>122</v>
      </c>
      <c r="BO1016" s="295" t="s">
        <v>668</v>
      </c>
      <c r="BP1016" s="106"/>
      <c r="BQ1016" s="4" t="s">
        <v>130</v>
      </c>
      <c r="BR1016" s="118"/>
    </row>
    <row r="1017" spans="54:70" ht="15.75">
      <c r="BB1017" s="90" t="str">
        <f t="shared" si="0"/>
        <v>E043</v>
      </c>
      <c r="BC1017" s="119" t="s">
        <v>669</v>
      </c>
      <c r="BD1017" s="559"/>
      <c r="BE1017" s="560"/>
      <c r="BF1017" s="112" t="s">
        <v>670</v>
      </c>
      <c r="BG1017" s="295"/>
      <c r="BH1017" s="8"/>
      <c r="BI1017" s="7" t="s">
        <v>128</v>
      </c>
      <c r="BJ1017" s="7" t="s">
        <v>124</v>
      </c>
      <c r="BK1017" s="100" t="s">
        <v>120</v>
      </c>
      <c r="BM1017" s="7" t="s">
        <v>126</v>
      </c>
      <c r="BN1017" s="7" t="s">
        <v>127</v>
      </c>
      <c r="BO1017" s="295" t="s">
        <v>671</v>
      </c>
      <c r="BP1017" s="120"/>
      <c r="BQ1017" s="111"/>
      <c r="BR1017" s="118"/>
    </row>
    <row r="1018" spans="54:70" ht="31.5">
      <c r="BB1018" s="90" t="str">
        <f t="shared" si="0"/>
        <v>E044</v>
      </c>
      <c r="BC1018" s="119" t="s">
        <v>672</v>
      </c>
      <c r="BD1018" s="559"/>
      <c r="BE1018" s="560"/>
      <c r="BF1018" s="112" t="s">
        <v>673</v>
      </c>
      <c r="BG1018" s="295"/>
      <c r="BH1018" s="8"/>
      <c r="BI1018" s="7" t="s">
        <v>135</v>
      </c>
      <c r="BJ1018" s="7" t="s">
        <v>129</v>
      </c>
      <c r="BK1018" s="100" t="s">
        <v>131</v>
      </c>
      <c r="BM1018" s="7" t="s">
        <v>133</v>
      </c>
      <c r="BN1018" s="7" t="s">
        <v>134</v>
      </c>
      <c r="BO1018" s="295" t="s">
        <v>674</v>
      </c>
      <c r="BP1018" s="101"/>
      <c r="BQ1018" s="121"/>
      <c r="BR1018" s="122"/>
    </row>
    <row r="1019" spans="54:70" ht="15.75">
      <c r="BB1019" s="90" t="str">
        <f t="shared" si="0"/>
        <v>E045</v>
      </c>
      <c r="BC1019" s="119" t="s">
        <v>675</v>
      </c>
      <c r="BD1019" s="559"/>
      <c r="BE1019" s="560"/>
      <c r="BF1019" s="112" t="s">
        <v>676</v>
      </c>
      <c r="BG1019" s="295"/>
      <c r="BH1019" s="8"/>
      <c r="BI1019" s="7" t="s">
        <v>139</v>
      </c>
      <c r="BJ1019" s="7" t="s">
        <v>136</v>
      </c>
      <c r="BK1019" s="100" t="s">
        <v>141</v>
      </c>
      <c r="BM1019" s="7" t="s">
        <v>137</v>
      </c>
      <c r="BN1019" s="7" t="s">
        <v>138</v>
      </c>
      <c r="BO1019" s="295" t="s">
        <v>677</v>
      </c>
      <c r="BP1019" s="106"/>
      <c r="BQ1019" s="123"/>
      <c r="BR1019" s="122"/>
    </row>
    <row r="1020" spans="54:70" ht="31.5">
      <c r="BB1020" s="90" t="str">
        <f t="shared" si="0"/>
        <v>PA07</v>
      </c>
      <c r="BC1020" s="1" t="s">
        <v>302</v>
      </c>
      <c r="BD1020" s="559"/>
      <c r="BE1020" s="560"/>
      <c r="BF1020" s="112" t="s">
        <v>678</v>
      </c>
      <c r="BG1020" s="295"/>
      <c r="BH1020" s="8"/>
      <c r="BI1020" s="7" t="s">
        <v>144</v>
      </c>
      <c r="BJ1020" s="7" t="s">
        <v>140</v>
      </c>
      <c r="BK1020" s="100" t="s">
        <v>409</v>
      </c>
      <c r="BM1020" s="7" t="s">
        <v>142</v>
      </c>
      <c r="BN1020" s="7" t="s">
        <v>143</v>
      </c>
      <c r="BO1020" s="295" t="s">
        <v>679</v>
      </c>
      <c r="BP1020" s="101"/>
      <c r="BQ1020" s="124"/>
      <c r="BR1020" s="122"/>
    </row>
    <row r="1021" spans="54:70" ht="15.75">
      <c r="BB1021" s="90" t="str">
        <f t="shared" si="0"/>
        <v>E061</v>
      </c>
      <c r="BC1021" s="125" t="s">
        <v>158</v>
      </c>
      <c r="BD1021" s="126" t="s">
        <v>680</v>
      </c>
      <c r="BE1021" s="127" t="s">
        <v>627</v>
      </c>
      <c r="BF1021" s="128" t="s">
        <v>681</v>
      </c>
      <c r="BG1021" s="115" t="s">
        <v>682</v>
      </c>
      <c r="BH1021" s="129"/>
      <c r="BI1021" s="10" t="s">
        <v>150</v>
      </c>
      <c r="BJ1021" s="7" t="s">
        <v>145</v>
      </c>
      <c r="BK1021" s="100" t="s">
        <v>146</v>
      </c>
      <c r="BM1021" s="7" t="s">
        <v>148</v>
      </c>
      <c r="BN1021" s="7" t="s">
        <v>149</v>
      </c>
      <c r="BO1021" s="295" t="s">
        <v>683</v>
      </c>
      <c r="BP1021" s="106"/>
      <c r="BQ1021" s="102"/>
      <c r="BR1021" s="121"/>
    </row>
    <row r="1022" spans="54:70" ht="15.75">
      <c r="BB1022" s="90" t="str">
        <f t="shared" si="0"/>
        <v>E062</v>
      </c>
      <c r="BC1022" s="125" t="s">
        <v>164</v>
      </c>
      <c r="BD1022" s="126" t="s">
        <v>560</v>
      </c>
      <c r="BE1022" s="127" t="s">
        <v>561</v>
      </c>
      <c r="BF1022" s="128" t="s">
        <v>681</v>
      </c>
      <c r="BG1022" s="115" t="s">
        <v>682</v>
      </c>
      <c r="BH1022" s="129"/>
      <c r="BI1022" s="7" t="s">
        <v>155</v>
      </c>
      <c r="BJ1022" s="7" t="s">
        <v>151</v>
      </c>
      <c r="BK1022" s="100" t="s">
        <v>152</v>
      </c>
      <c r="BM1022" s="7" t="s">
        <v>153</v>
      </c>
      <c r="BN1022" s="7" t="s">
        <v>154</v>
      </c>
      <c r="BO1022" s="295" t="s">
        <v>684</v>
      </c>
      <c r="BP1022" s="130"/>
      <c r="BQ1022" s="121"/>
      <c r="BR1022" s="121"/>
    </row>
    <row r="1023" spans="54:70" ht="15.75">
      <c r="BB1023" s="90" t="str">
        <f t="shared" si="0"/>
        <v>E063</v>
      </c>
      <c r="BC1023" s="125" t="s">
        <v>169</v>
      </c>
      <c r="BD1023" s="126" t="s">
        <v>685</v>
      </c>
      <c r="BE1023" s="127" t="s">
        <v>210</v>
      </c>
      <c r="BF1023" s="128" t="s">
        <v>681</v>
      </c>
      <c r="BG1023" s="115" t="s">
        <v>682</v>
      </c>
      <c r="BH1023" s="129"/>
      <c r="BI1023" s="7" t="s">
        <v>161</v>
      </c>
      <c r="BJ1023" s="7" t="s">
        <v>156</v>
      </c>
      <c r="BK1023" s="100" t="s">
        <v>157</v>
      </c>
      <c r="BM1023" s="7" t="s">
        <v>159</v>
      </c>
      <c r="BN1023" s="7" t="s">
        <v>160</v>
      </c>
      <c r="BO1023" s="295" t="s">
        <v>686</v>
      </c>
      <c r="BP1023" s="131"/>
      <c r="BQ1023" s="124"/>
      <c r="BR1023" s="123"/>
    </row>
    <row r="1024" spans="54:70" ht="15.75">
      <c r="BB1024" s="90" t="str">
        <f t="shared" si="0"/>
        <v>E064</v>
      </c>
      <c r="BC1024" s="125" t="s">
        <v>174</v>
      </c>
      <c r="BD1024" s="126" t="s">
        <v>687</v>
      </c>
      <c r="BE1024" s="127" t="s">
        <v>82</v>
      </c>
      <c r="BF1024" s="128" t="s">
        <v>681</v>
      </c>
      <c r="BG1024" s="115" t="s">
        <v>682</v>
      </c>
      <c r="BH1024" s="129"/>
      <c r="BI1024" s="7" t="s">
        <v>167</v>
      </c>
      <c r="BJ1024" s="7" t="s">
        <v>162</v>
      </c>
      <c r="BK1024" s="132" t="s">
        <v>163</v>
      </c>
      <c r="BM1024" s="7" t="s">
        <v>165</v>
      </c>
      <c r="BN1024" s="7" t="s">
        <v>166</v>
      </c>
      <c r="BO1024" s="295" t="s">
        <v>688</v>
      </c>
      <c r="BP1024" s="133"/>
      <c r="BQ1024" s="118"/>
      <c r="BR1024" s="123"/>
    </row>
    <row r="1025" spans="54:70" ht="30">
      <c r="BB1025" s="90" t="str">
        <f t="shared" si="0"/>
        <v>E065</v>
      </c>
      <c r="BC1025" s="125" t="s">
        <v>179</v>
      </c>
      <c r="BD1025" s="126" t="s">
        <v>689</v>
      </c>
      <c r="BE1025" s="127" t="s">
        <v>220</v>
      </c>
      <c r="BF1025" s="128" t="s">
        <v>681</v>
      </c>
      <c r="BG1025" s="115" t="s">
        <v>682</v>
      </c>
      <c r="BH1025" s="129"/>
      <c r="BI1025" s="10" t="s">
        <v>172</v>
      </c>
      <c r="BJ1025" s="7" t="s">
        <v>168</v>
      </c>
      <c r="BK1025" s="134" t="s">
        <v>690</v>
      </c>
      <c r="BM1025" s="7" t="s">
        <v>170</v>
      </c>
      <c r="BN1025" s="7" t="s">
        <v>171</v>
      </c>
      <c r="BO1025" s="295" t="s">
        <v>691</v>
      </c>
      <c r="BP1025" s="130"/>
      <c r="BQ1025" s="135"/>
      <c r="BR1025" s="121"/>
    </row>
    <row r="1026" spans="54:70" ht="15.75">
      <c r="BB1026" s="90" t="str">
        <f t="shared" si="0"/>
        <v>E066</v>
      </c>
      <c r="BC1026" s="125" t="s">
        <v>184</v>
      </c>
      <c r="BD1026" s="126" t="s">
        <v>692</v>
      </c>
      <c r="BE1026" s="127" t="s">
        <v>693</v>
      </c>
      <c r="BF1026" s="128" t="s">
        <v>681</v>
      </c>
      <c r="BG1026" s="115" t="s">
        <v>682</v>
      </c>
      <c r="BH1026" s="129"/>
      <c r="BI1026" s="7" t="s">
        <v>177</v>
      </c>
      <c r="BJ1026" s="7" t="s">
        <v>173</v>
      </c>
      <c r="BM1026" s="7" t="s">
        <v>175</v>
      </c>
      <c r="BN1026" s="7" t="s">
        <v>176</v>
      </c>
      <c r="BO1026" s="295" t="s">
        <v>694</v>
      </c>
      <c r="BP1026" s="136"/>
      <c r="BQ1026" s="107"/>
      <c r="BR1026" s="121"/>
    </row>
    <row r="1027" spans="54:70" ht="15.75">
      <c r="BB1027" s="90" t="str">
        <f t="shared" si="0"/>
        <v>E067</v>
      </c>
      <c r="BC1027" s="125" t="s">
        <v>189</v>
      </c>
      <c r="BD1027" s="137" t="s">
        <v>695</v>
      </c>
      <c r="BE1027" s="127" t="s">
        <v>229</v>
      </c>
      <c r="BF1027" s="128" t="s">
        <v>681</v>
      </c>
      <c r="BG1027" s="115" t="s">
        <v>682</v>
      </c>
      <c r="BH1027" s="129"/>
      <c r="BI1027" s="7" t="s">
        <v>182</v>
      </c>
      <c r="BJ1027" s="7" t="s">
        <v>178</v>
      </c>
      <c r="BM1027" s="7" t="s">
        <v>180</v>
      </c>
      <c r="BN1027" s="7" t="s">
        <v>181</v>
      </c>
      <c r="BO1027" s="295" t="s">
        <v>696</v>
      </c>
      <c r="BP1027" s="106"/>
      <c r="BQ1027" s="138"/>
      <c r="BR1027" s="123"/>
    </row>
    <row r="1028" spans="54:70" ht="15.75">
      <c r="BB1028" s="90" t="str">
        <f t="shared" si="0"/>
        <v>E071</v>
      </c>
      <c r="BC1028" s="125" t="s">
        <v>194</v>
      </c>
      <c r="BD1028" s="137" t="s">
        <v>697</v>
      </c>
      <c r="BE1028" s="127" t="s">
        <v>235</v>
      </c>
      <c r="BF1028" s="128" t="s">
        <v>681</v>
      </c>
      <c r="BG1028" s="115" t="s">
        <v>682</v>
      </c>
      <c r="BH1028" s="129"/>
      <c r="BI1028" s="7" t="s">
        <v>187</v>
      </c>
      <c r="BJ1028" s="7" t="s">
        <v>183</v>
      </c>
      <c r="BM1028" s="7" t="s">
        <v>185</v>
      </c>
      <c r="BN1028" s="7" t="s">
        <v>186</v>
      </c>
      <c r="BO1028" s="295" t="s">
        <v>698</v>
      </c>
      <c r="BP1028" s="139"/>
      <c r="BQ1028" s="138"/>
      <c r="BR1028" s="123"/>
    </row>
    <row r="1029" spans="54:70" ht="15.75">
      <c r="BB1029" s="90" t="str">
        <f t="shared" si="0"/>
        <v>E072</v>
      </c>
      <c r="BC1029" s="125" t="s">
        <v>200</v>
      </c>
      <c r="BD1029" s="137" t="s">
        <v>699</v>
      </c>
      <c r="BE1029" s="127" t="s">
        <v>700</v>
      </c>
      <c r="BF1029" s="128" t="s">
        <v>681</v>
      </c>
      <c r="BG1029" s="115" t="s">
        <v>682</v>
      </c>
      <c r="BH1029" s="129"/>
      <c r="BI1029" s="7" t="s">
        <v>192</v>
      </c>
      <c r="BJ1029" s="7" t="s">
        <v>188</v>
      </c>
      <c r="BM1029" s="7" t="s">
        <v>190</v>
      </c>
      <c r="BN1029" s="7" t="s">
        <v>191</v>
      </c>
      <c r="BO1029" s="295" t="s">
        <v>701</v>
      </c>
      <c r="BP1029" s="140"/>
      <c r="BQ1029" s="141"/>
      <c r="BR1029" s="121"/>
    </row>
    <row r="1030" spans="54:70" ht="15.75">
      <c r="BB1030" s="90" t="str">
        <f t="shared" si="0"/>
        <v>E073</v>
      </c>
      <c r="BC1030" s="125" t="s">
        <v>205</v>
      </c>
      <c r="BD1030" s="137" t="s">
        <v>702</v>
      </c>
      <c r="BE1030" s="127" t="s">
        <v>246</v>
      </c>
      <c r="BF1030" s="128" t="s">
        <v>681</v>
      </c>
      <c r="BG1030" s="115" t="s">
        <v>682</v>
      </c>
      <c r="BH1030" s="129"/>
      <c r="BI1030" s="7" t="s">
        <v>197</v>
      </c>
      <c r="BJ1030" s="7" t="s">
        <v>193</v>
      </c>
      <c r="BM1030" s="7" t="s">
        <v>195</v>
      </c>
      <c r="BN1030" s="7" t="s">
        <v>196</v>
      </c>
      <c r="BO1030" s="295" t="s">
        <v>703</v>
      </c>
      <c r="BP1030" s="139"/>
      <c r="BQ1030" s="141"/>
      <c r="BR1030" s="121"/>
    </row>
    <row r="1031" spans="54:70" ht="15.75">
      <c r="BB1031" s="90" t="str">
        <f t="shared" si="0"/>
        <v>E082</v>
      </c>
      <c r="BC1031" s="142" t="s">
        <v>392</v>
      </c>
      <c r="BD1031" s="137" t="s">
        <v>704</v>
      </c>
      <c r="BE1031" s="127" t="s">
        <v>250</v>
      </c>
      <c r="BF1031" s="128" t="s">
        <v>681</v>
      </c>
      <c r="BG1031" s="115" t="s">
        <v>682</v>
      </c>
      <c r="BH1031" s="129"/>
      <c r="BI1031" s="7" t="s">
        <v>203</v>
      </c>
      <c r="BJ1031" s="7" t="s">
        <v>198</v>
      </c>
      <c r="BM1031" s="7" t="s">
        <v>201</v>
      </c>
      <c r="BN1031" s="7" t="s">
        <v>202</v>
      </c>
      <c r="BO1031" s="295" t="s">
        <v>705</v>
      </c>
      <c r="BP1031" s="130"/>
      <c r="BQ1031" s="141"/>
      <c r="BR1031" s="124"/>
    </row>
    <row r="1032" spans="54:70" ht="15.75">
      <c r="BB1032" s="90" t="str">
        <f t="shared" si="0"/>
        <v>E083</v>
      </c>
      <c r="BC1032" s="143" t="s">
        <v>221</v>
      </c>
      <c r="BD1032" s="137" t="s">
        <v>706</v>
      </c>
      <c r="BE1032" s="127" t="s">
        <v>707</v>
      </c>
      <c r="BF1032" s="128" t="s">
        <v>681</v>
      </c>
      <c r="BG1032" s="115" t="s">
        <v>682</v>
      </c>
      <c r="BH1032" s="129"/>
      <c r="BI1032" s="7" t="s">
        <v>208</v>
      </c>
      <c r="BJ1032" s="7" t="s">
        <v>204</v>
      </c>
      <c r="BM1032" s="7" t="s">
        <v>206</v>
      </c>
      <c r="BN1032" s="7" t="s">
        <v>207</v>
      </c>
      <c r="BO1032" s="295" t="s">
        <v>708</v>
      </c>
      <c r="BP1032" s="130"/>
      <c r="BQ1032" s="141"/>
      <c r="BR1032" s="124"/>
    </row>
    <row r="1033" spans="54:70" ht="30">
      <c r="BB1033" s="90" t="str">
        <f t="shared" si="0"/>
        <v>E085</v>
      </c>
      <c r="BC1033" s="143" t="s">
        <v>709</v>
      </c>
      <c r="BD1033" s="137" t="s">
        <v>710</v>
      </c>
      <c r="BE1033" s="127" t="s">
        <v>125</v>
      </c>
      <c r="BF1033" s="128" t="s">
        <v>681</v>
      </c>
      <c r="BG1033" s="115" t="s">
        <v>682</v>
      </c>
      <c r="BH1033" s="129"/>
      <c r="BI1033" s="7" t="s">
        <v>214</v>
      </c>
      <c r="BJ1033" s="7" t="s">
        <v>209</v>
      </c>
      <c r="BM1033" s="7" t="s">
        <v>212</v>
      </c>
      <c r="BN1033" s="7" t="s">
        <v>213</v>
      </c>
      <c r="BO1033" s="295" t="s">
        <v>711</v>
      </c>
      <c r="BP1033" s="130"/>
      <c r="BQ1033" s="141"/>
      <c r="BR1033" s="118"/>
    </row>
    <row r="1034" spans="54:70" ht="15.75">
      <c r="BB1034" s="90" t="str">
        <f t="shared" si="0"/>
        <v>E091</v>
      </c>
      <c r="BC1034" s="143" t="s">
        <v>358</v>
      </c>
      <c r="BD1034" s="137" t="s">
        <v>712</v>
      </c>
      <c r="BE1034" s="127" t="s">
        <v>261</v>
      </c>
      <c r="BF1034" s="128" t="s">
        <v>681</v>
      </c>
      <c r="BG1034" s="115" t="s">
        <v>682</v>
      </c>
      <c r="BH1034" s="129"/>
      <c r="BI1034" s="7" t="s">
        <v>217</v>
      </c>
      <c r="BJ1034" s="7" t="s">
        <v>215</v>
      </c>
      <c r="BM1034" s="7" t="s">
        <v>5</v>
      </c>
      <c r="BN1034" s="7" t="s">
        <v>216</v>
      </c>
      <c r="BO1034" s="295" t="s">
        <v>713</v>
      </c>
      <c r="BP1034" s="131"/>
      <c r="BQ1034" s="141"/>
      <c r="BR1034" s="118"/>
    </row>
    <row r="1035" spans="54:70" ht="15.75">
      <c r="BB1035" s="90" t="str">
        <f t="shared" si="0"/>
        <v>E092</v>
      </c>
      <c r="BC1035" s="143" t="s">
        <v>242</v>
      </c>
      <c r="BD1035" s="137" t="s">
        <v>714</v>
      </c>
      <c r="BE1035" s="127" t="s">
        <v>715</v>
      </c>
      <c r="BF1035" s="128" t="s">
        <v>681</v>
      </c>
      <c r="BG1035" s="115" t="s">
        <v>682</v>
      </c>
      <c r="BH1035" s="129"/>
      <c r="BI1035" s="7" t="s">
        <v>223</v>
      </c>
      <c r="BJ1035" s="7" t="s">
        <v>218</v>
      </c>
      <c r="BN1035" s="7" t="s">
        <v>222</v>
      </c>
      <c r="BO1035" s="295" t="s">
        <v>716</v>
      </c>
      <c r="BP1035" s="130"/>
      <c r="BQ1035" s="138"/>
      <c r="BR1035" s="135"/>
    </row>
    <row r="1036" spans="54:70" ht="15.75">
      <c r="BB1036" s="90" t="str">
        <f t="shared" si="0"/>
        <v>E101</v>
      </c>
      <c r="BC1036" s="142" t="s">
        <v>394</v>
      </c>
      <c r="BD1036" s="137" t="s">
        <v>717</v>
      </c>
      <c r="BE1036" s="127" t="s">
        <v>269</v>
      </c>
      <c r="BF1036" s="128" t="s">
        <v>681</v>
      </c>
      <c r="BG1036" s="115" t="s">
        <v>682</v>
      </c>
      <c r="BH1036" s="129"/>
      <c r="BI1036" s="7" t="s">
        <v>227</v>
      </c>
      <c r="BJ1036" s="7" t="s">
        <v>224</v>
      </c>
      <c r="BN1036" s="7" t="s">
        <v>226</v>
      </c>
      <c r="BO1036" s="295" t="s">
        <v>718</v>
      </c>
      <c r="BP1036" s="130"/>
      <c r="BQ1036" s="138"/>
      <c r="BR1036" s="135"/>
    </row>
    <row r="1037" spans="54:70" ht="15.75">
      <c r="BB1037" s="90" t="str">
        <f t="shared" si="0"/>
        <v>E102</v>
      </c>
      <c r="BC1037" s="142" t="s">
        <v>396</v>
      </c>
      <c r="BD1037" s="137" t="s">
        <v>719</v>
      </c>
      <c r="BE1037" s="127" t="s">
        <v>274</v>
      </c>
      <c r="BF1037" s="128" t="s">
        <v>681</v>
      </c>
      <c r="BG1037" s="115" t="s">
        <v>682</v>
      </c>
      <c r="BH1037" s="129"/>
      <c r="BI1037" s="7" t="s">
        <v>232</v>
      </c>
      <c r="BJ1037" s="7" t="s">
        <v>228</v>
      </c>
      <c r="BN1037" s="7" t="s">
        <v>231</v>
      </c>
      <c r="BO1037" s="295" t="s">
        <v>720</v>
      </c>
      <c r="BP1037" s="106"/>
      <c r="BQ1037" s="138"/>
      <c r="BR1037" s="135"/>
    </row>
    <row r="1038" spans="54:70" ht="15.75">
      <c r="BB1038" s="90" t="str">
        <f t="shared" si="0"/>
        <v>E103</v>
      </c>
      <c r="BC1038" s="144" t="s">
        <v>257</v>
      </c>
      <c r="BD1038" s="137" t="s">
        <v>721</v>
      </c>
      <c r="BE1038" s="127" t="s">
        <v>722</v>
      </c>
      <c r="BF1038" s="128" t="s">
        <v>681</v>
      </c>
      <c r="BG1038" s="115" t="s">
        <v>682</v>
      </c>
      <c r="BH1038" s="129"/>
      <c r="BI1038" s="10" t="s">
        <v>238</v>
      </c>
      <c r="BJ1038" s="7" t="s">
        <v>233</v>
      </c>
      <c r="BN1038" s="7" t="s">
        <v>237</v>
      </c>
      <c r="BO1038" s="295" t="s">
        <v>723</v>
      </c>
      <c r="BP1038" s="120"/>
      <c r="BQ1038" s="138"/>
      <c r="BR1038" s="107"/>
    </row>
    <row r="1039" spans="54:70" ht="15.75">
      <c r="BB1039" s="90" t="str">
        <f t="shared" si="0"/>
        <v>E104</v>
      </c>
      <c r="BC1039" s="261" t="s">
        <v>398</v>
      </c>
      <c r="BD1039" s="137" t="s">
        <v>724</v>
      </c>
      <c r="BE1039" s="127" t="s">
        <v>725</v>
      </c>
      <c r="BF1039" s="128" t="s">
        <v>681</v>
      </c>
      <c r="BG1039" s="115" t="s">
        <v>682</v>
      </c>
      <c r="BH1039" s="129"/>
      <c r="BI1039" s="7" t="s">
        <v>244</v>
      </c>
      <c r="BJ1039" s="7" t="s">
        <v>239</v>
      </c>
      <c r="BN1039" s="7" t="s">
        <v>243</v>
      </c>
      <c r="BO1039" s="295" t="s">
        <v>723</v>
      </c>
      <c r="BP1039" s="133"/>
      <c r="BQ1039" s="138"/>
      <c r="BR1039" s="107"/>
    </row>
    <row r="1040" spans="54:70" ht="15.75">
      <c r="BB1040" s="90" t="str">
        <f t="shared" si="0"/>
        <v>E105</v>
      </c>
      <c r="BC1040" s="144" t="s">
        <v>265</v>
      </c>
      <c r="BD1040" s="137" t="s">
        <v>726</v>
      </c>
      <c r="BE1040" s="127" t="s">
        <v>727</v>
      </c>
      <c r="BF1040" s="128" t="s">
        <v>681</v>
      </c>
      <c r="BG1040" s="115" t="s">
        <v>682</v>
      </c>
      <c r="BH1040" s="129"/>
      <c r="BI1040" s="7" t="s">
        <v>248</v>
      </c>
      <c r="BJ1040" s="7" t="s">
        <v>245</v>
      </c>
      <c r="BN1040" s="7" t="s">
        <v>247</v>
      </c>
      <c r="BO1040" s="295" t="s">
        <v>728</v>
      </c>
      <c r="BP1040" s="130"/>
      <c r="BQ1040" s="141"/>
      <c r="BR1040" s="123"/>
    </row>
    <row r="1041" spans="54:70" ht="30">
      <c r="BB1041" s="90" t="str">
        <f t="shared" si="0"/>
        <v>E112</v>
      </c>
      <c r="BC1041" s="145" t="s">
        <v>236</v>
      </c>
      <c r="BD1041" s="137" t="s">
        <v>729</v>
      </c>
      <c r="BE1041" s="127" t="s">
        <v>730</v>
      </c>
      <c r="BF1041" s="146" t="s">
        <v>731</v>
      </c>
      <c r="BG1041" s="295"/>
      <c r="BH1041" s="8"/>
      <c r="BI1041" s="7" t="s">
        <v>252</v>
      </c>
      <c r="BJ1041" s="7" t="s">
        <v>249</v>
      </c>
      <c r="BN1041" s="7" t="s">
        <v>251</v>
      </c>
      <c r="BO1041" s="295" t="s">
        <v>732</v>
      </c>
      <c r="BP1041" s="130"/>
      <c r="BQ1041" s="141"/>
      <c r="BR1041" s="123"/>
    </row>
    <row r="1042" spans="54:70" ht="30">
      <c r="BB1042" s="90" t="str">
        <f t="shared" si="0"/>
        <v>E122</v>
      </c>
      <c r="BC1042" s="147" t="s">
        <v>286</v>
      </c>
      <c r="BD1042" s="137" t="s">
        <v>733</v>
      </c>
      <c r="BE1042" s="127" t="s">
        <v>734</v>
      </c>
      <c r="BF1042" s="148" t="s">
        <v>735</v>
      </c>
      <c r="BG1042" s="295"/>
      <c r="BH1042" s="8"/>
      <c r="BI1042" s="7" t="s">
        <v>259</v>
      </c>
      <c r="BJ1042" s="7" t="s">
        <v>253</v>
      </c>
      <c r="BN1042" s="7" t="s">
        <v>258</v>
      </c>
      <c r="BO1042" s="295" t="s">
        <v>736</v>
      </c>
      <c r="BP1042" s="149"/>
      <c r="BQ1042" s="141"/>
      <c r="BR1042" s="118"/>
    </row>
    <row r="1043" spans="54:70">
      <c r="BB1043" s="90" t="str">
        <f t="shared" si="0"/>
        <v>E124</v>
      </c>
      <c r="BC1043" s="147" t="s">
        <v>737</v>
      </c>
      <c r="BD1043" s="137" t="s">
        <v>738</v>
      </c>
      <c r="BE1043" s="127" t="s">
        <v>739</v>
      </c>
      <c r="BF1043" s="146" t="s">
        <v>740</v>
      </c>
      <c r="BG1043" s="295"/>
      <c r="BH1043" s="8"/>
      <c r="BI1043" s="7" t="s">
        <v>263</v>
      </c>
      <c r="BJ1043" s="7" t="s">
        <v>260</v>
      </c>
      <c r="BN1043" s="7" t="s">
        <v>262</v>
      </c>
      <c r="BO1043" s="295" t="s">
        <v>741</v>
      </c>
      <c r="BP1043" s="149"/>
      <c r="BQ1043" s="141"/>
      <c r="BR1043" s="118"/>
    </row>
    <row r="1044" spans="54:70" ht="15.75">
      <c r="BB1044" s="90" t="str">
        <f t="shared" si="0"/>
        <v>F081</v>
      </c>
      <c r="BC1044" s="150" t="s">
        <v>211</v>
      </c>
      <c r="BD1044" s="137" t="s">
        <v>742</v>
      </c>
      <c r="BE1044" s="127" t="s">
        <v>743</v>
      </c>
      <c r="BF1044" s="128" t="s">
        <v>744</v>
      </c>
      <c r="BG1044" s="295"/>
      <c r="BH1044" s="8"/>
      <c r="BI1044" s="7" t="s">
        <v>267</v>
      </c>
      <c r="BJ1044" s="7" t="s">
        <v>264</v>
      </c>
      <c r="BN1044" s="7" t="s">
        <v>266</v>
      </c>
      <c r="BO1044" s="295" t="s">
        <v>745</v>
      </c>
      <c r="BP1044" s="130"/>
      <c r="BQ1044" s="141"/>
      <c r="BR1044" s="111"/>
    </row>
    <row r="1045" spans="54:70">
      <c r="BB1045" s="90" t="str">
        <f t="shared" si="0"/>
        <v>F084</v>
      </c>
      <c r="BC1045" s="150" t="s">
        <v>225</v>
      </c>
      <c r="BD1045" s="137" t="s">
        <v>746</v>
      </c>
      <c r="BE1045" s="151" t="s">
        <v>747</v>
      </c>
      <c r="BF1045" s="104" t="s">
        <v>748</v>
      </c>
      <c r="BG1045" s="295"/>
      <c r="BH1045" s="8"/>
      <c r="BI1045" s="7" t="s">
        <v>272</v>
      </c>
      <c r="BJ1045" s="7" t="s">
        <v>268</v>
      </c>
      <c r="BN1045" s="7" t="s">
        <v>271</v>
      </c>
      <c r="BO1045" s="295" t="s">
        <v>749</v>
      </c>
      <c r="BP1045" s="149"/>
      <c r="BQ1045" s="141"/>
      <c r="BR1045" s="124"/>
    </row>
    <row r="1046" spans="54:70">
      <c r="BB1046" s="90" t="str">
        <f t="shared" si="0"/>
        <v>G055</v>
      </c>
      <c r="BC1046" s="3" t="s">
        <v>147</v>
      </c>
      <c r="BI1046" s="7" t="s">
        <v>277</v>
      </c>
      <c r="BJ1046" s="7" t="s">
        <v>273</v>
      </c>
      <c r="BN1046" s="7" t="s">
        <v>276</v>
      </c>
      <c r="BO1046" s="295" t="s">
        <v>750</v>
      </c>
      <c r="BP1046" s="149"/>
      <c r="BQ1046" s="141"/>
      <c r="BR1046" s="124"/>
    </row>
    <row r="1047" spans="54:70" ht="30">
      <c r="BB1047" s="90" t="str">
        <f t="shared" si="0"/>
        <v>K052</v>
      </c>
      <c r="BC1047" s="2" t="s">
        <v>132</v>
      </c>
      <c r="BI1047" s="7" t="s">
        <v>281</v>
      </c>
      <c r="BJ1047" s="7" t="s">
        <v>278</v>
      </c>
      <c r="BN1047" s="7" t="s">
        <v>280</v>
      </c>
      <c r="BO1047" s="295" t="s">
        <v>751</v>
      </c>
      <c r="BP1047" s="152"/>
      <c r="BQ1047" s="141"/>
      <c r="BR1047" s="102"/>
    </row>
    <row r="1048" spans="54:70">
      <c r="BB1048" s="90" t="s">
        <v>752</v>
      </c>
      <c r="BC1048" s="2" t="s">
        <v>753</v>
      </c>
      <c r="BI1048" s="7" t="s">
        <v>284</v>
      </c>
      <c r="BJ1048" s="7" t="s">
        <v>5</v>
      </c>
      <c r="BN1048" s="7" t="s">
        <v>283</v>
      </c>
      <c r="BO1048" s="295" t="s">
        <v>751</v>
      </c>
      <c r="BP1048" s="149"/>
      <c r="BQ1048" s="141"/>
      <c r="BR1048" s="102"/>
    </row>
    <row r="1049" spans="54:70">
      <c r="BB1049" s="90" t="str">
        <f t="shared" ref="BB1049:BB1075" si="1">MID(BC1049,1,4)</f>
        <v>N014</v>
      </c>
      <c r="BC1049" s="153" t="s">
        <v>78</v>
      </c>
      <c r="BI1049" s="7" t="s">
        <v>288</v>
      </c>
      <c r="BN1049" s="7" t="s">
        <v>287</v>
      </c>
      <c r="BO1049" s="295" t="s">
        <v>754</v>
      </c>
      <c r="BP1049" s="131"/>
      <c r="BQ1049" s="154"/>
      <c r="BR1049" s="107"/>
    </row>
    <row r="1050" spans="54:70">
      <c r="BB1050" s="90" t="str">
        <f t="shared" si="1"/>
        <v>O121</v>
      </c>
      <c r="BC1050" s="147" t="s">
        <v>282</v>
      </c>
      <c r="BI1050" s="7" t="s">
        <v>291</v>
      </c>
      <c r="BN1050" s="7" t="s">
        <v>290</v>
      </c>
      <c r="BO1050" s="295" t="s">
        <v>755</v>
      </c>
      <c r="BP1050" s="101"/>
      <c r="BQ1050" s="154"/>
      <c r="BR1050" s="107"/>
    </row>
    <row r="1051" spans="54:70">
      <c r="BB1051" s="90" t="str">
        <f t="shared" si="1"/>
        <v>P106</v>
      </c>
      <c r="BC1051" s="155" t="s">
        <v>270</v>
      </c>
      <c r="BI1051" s="7" t="s">
        <v>293</v>
      </c>
      <c r="BN1051" s="7" t="s">
        <v>292</v>
      </c>
      <c r="BO1051" s="295" t="s">
        <v>756</v>
      </c>
      <c r="BP1051" s="101"/>
      <c r="BQ1051" s="156"/>
      <c r="BR1051" s="14"/>
    </row>
    <row r="1052" spans="54:70">
      <c r="BB1052" s="90" t="s">
        <v>1172</v>
      </c>
      <c r="BC1052" s="155" t="s">
        <v>1173</v>
      </c>
      <c r="BI1052" s="7" t="s">
        <v>295</v>
      </c>
      <c r="BN1052" s="7" t="s">
        <v>294</v>
      </c>
      <c r="BO1052" s="295" t="s">
        <v>757</v>
      </c>
      <c r="BP1052" s="130"/>
      <c r="BQ1052" s="141"/>
      <c r="BR1052" s="123"/>
    </row>
    <row r="1053" spans="54:70">
      <c r="BB1053" s="90" t="str">
        <f t="shared" si="1"/>
        <v>P111</v>
      </c>
      <c r="BC1053" s="147" t="s">
        <v>230</v>
      </c>
      <c r="BI1053" s="7" t="s">
        <v>297</v>
      </c>
      <c r="BN1053" s="7" t="s">
        <v>296</v>
      </c>
      <c r="BO1053" s="295" t="s">
        <v>758</v>
      </c>
      <c r="BP1053" s="101"/>
      <c r="BQ1053" s="138"/>
      <c r="BR1053" s="123"/>
    </row>
    <row r="1054" spans="54:70">
      <c r="BB1054" s="90" t="str">
        <f t="shared" si="1"/>
        <v>P123</v>
      </c>
      <c r="BC1054" s="12" t="s">
        <v>289</v>
      </c>
      <c r="BI1054" s="7" t="s">
        <v>300</v>
      </c>
      <c r="BN1054" s="7" t="s">
        <v>299</v>
      </c>
      <c r="BO1054" s="295" t="s">
        <v>759</v>
      </c>
      <c r="BP1054" s="101"/>
      <c r="BQ1054" s="138"/>
      <c r="BR1054" s="123"/>
    </row>
    <row r="1055" spans="54:70">
      <c r="BB1055" s="90" t="str">
        <f t="shared" si="1"/>
        <v>PA01</v>
      </c>
      <c r="BC1055" s="147" t="s">
        <v>380</v>
      </c>
      <c r="BI1055" s="7" t="s">
        <v>305</v>
      </c>
      <c r="BN1055" s="7" t="s">
        <v>304</v>
      </c>
      <c r="BO1055" s="295" t="s">
        <v>760</v>
      </c>
      <c r="BP1055" s="157"/>
      <c r="BQ1055" s="138"/>
      <c r="BR1055" s="123"/>
    </row>
    <row r="1056" spans="54:70">
      <c r="BB1056" s="90" t="str">
        <f t="shared" si="1"/>
        <v>PA02</v>
      </c>
      <c r="BC1056" s="153" t="s">
        <v>7</v>
      </c>
      <c r="BI1056" s="7" t="s">
        <v>308</v>
      </c>
      <c r="BN1056" s="7" t="s">
        <v>307</v>
      </c>
      <c r="BO1056" s="295" t="s">
        <v>761</v>
      </c>
      <c r="BP1056" s="101"/>
      <c r="BQ1056" s="138"/>
      <c r="BR1056" s="123"/>
    </row>
    <row r="1057" spans="54:70">
      <c r="BB1057" s="90" t="str">
        <f t="shared" si="1"/>
        <v>PA03</v>
      </c>
      <c r="BC1057" s="12" t="s">
        <v>298</v>
      </c>
      <c r="BI1057" s="7" t="s">
        <v>312</v>
      </c>
      <c r="BN1057" s="7" t="s">
        <v>311</v>
      </c>
      <c r="BO1057" s="295" t="s">
        <v>762</v>
      </c>
      <c r="BP1057" s="158"/>
      <c r="BQ1057" s="141"/>
      <c r="BR1057" s="121"/>
    </row>
    <row r="1058" spans="54:70">
      <c r="BB1058" s="90" t="str">
        <f t="shared" si="1"/>
        <v>PA04</v>
      </c>
      <c r="BC1058" s="150" t="s">
        <v>303</v>
      </c>
      <c r="BI1058" s="7" t="s">
        <v>314</v>
      </c>
      <c r="BN1058" s="7" t="s">
        <v>313</v>
      </c>
      <c r="BO1058" s="295" t="s">
        <v>763</v>
      </c>
      <c r="BP1058" s="131"/>
      <c r="BQ1058" s="141"/>
      <c r="BR1058" s="123"/>
    </row>
    <row r="1059" spans="54:70">
      <c r="BB1059" s="90" t="str">
        <f t="shared" si="1"/>
        <v>PA05</v>
      </c>
      <c r="BC1059" s="150" t="s">
        <v>306</v>
      </c>
      <c r="BI1059" s="7" t="s">
        <v>317</v>
      </c>
      <c r="BN1059" s="7" t="s">
        <v>316</v>
      </c>
      <c r="BO1059" s="295" t="s">
        <v>764</v>
      </c>
      <c r="BP1059" s="106"/>
      <c r="BQ1059" s="141"/>
      <c r="BR1059" s="124"/>
    </row>
    <row r="1060" spans="54:70">
      <c r="BB1060" s="90" t="str">
        <f t="shared" si="1"/>
        <v>PA06</v>
      </c>
      <c r="BC1060" s="150" t="s">
        <v>310</v>
      </c>
      <c r="BI1060" s="7" t="s">
        <v>319</v>
      </c>
      <c r="BN1060" s="7" t="s">
        <v>318</v>
      </c>
      <c r="BO1060" s="295" t="s">
        <v>765</v>
      </c>
      <c r="BP1060" s="106"/>
      <c r="BQ1060" s="141"/>
      <c r="BR1060" s="124"/>
    </row>
    <row r="1061" spans="54:70">
      <c r="BB1061" s="90" t="str">
        <f t="shared" si="1"/>
        <v>PA07</v>
      </c>
      <c r="BC1061" s="2" t="s">
        <v>302</v>
      </c>
      <c r="BI1061" s="7" t="s">
        <v>322</v>
      </c>
      <c r="BN1061" s="7" t="s">
        <v>321</v>
      </c>
      <c r="BO1061" s="295" t="s">
        <v>766</v>
      </c>
      <c r="BP1061" s="106"/>
      <c r="BQ1061" s="141"/>
      <c r="BR1061" s="121"/>
    </row>
    <row r="1062" spans="54:70">
      <c r="BB1062" s="90" t="str">
        <f t="shared" si="1"/>
        <v>PA08</v>
      </c>
      <c r="BC1062" s="2" t="s">
        <v>315</v>
      </c>
      <c r="BI1062" s="7" t="s">
        <v>325</v>
      </c>
      <c r="BN1062" s="7" t="s">
        <v>324</v>
      </c>
      <c r="BO1062" s="295" t="s">
        <v>767</v>
      </c>
      <c r="BP1062" s="101"/>
      <c r="BQ1062" s="141"/>
      <c r="BR1062" s="121"/>
    </row>
    <row r="1063" spans="54:70">
      <c r="BB1063" s="90" t="str">
        <f t="shared" si="1"/>
        <v>MA10</v>
      </c>
      <c r="BC1063" s="12" t="s">
        <v>320</v>
      </c>
      <c r="BO1063" s="295" t="s">
        <v>768</v>
      </c>
      <c r="BP1063" s="106"/>
      <c r="BQ1063" s="141"/>
      <c r="BR1063" s="121"/>
    </row>
    <row r="1064" spans="54:70">
      <c r="BB1064" s="90" t="str">
        <f t="shared" si="1"/>
        <v>OA11</v>
      </c>
      <c r="BC1064" s="147" t="s">
        <v>323</v>
      </c>
      <c r="BI1064" s="7" t="s">
        <v>327</v>
      </c>
      <c r="BN1064" s="7" t="s">
        <v>326</v>
      </c>
      <c r="BO1064" s="295" t="s">
        <v>769</v>
      </c>
      <c r="BP1064" s="152"/>
      <c r="BQ1064" s="141"/>
      <c r="BR1064" s="123"/>
    </row>
    <row r="1065" spans="54:70">
      <c r="BB1065" s="90" t="str">
        <f t="shared" si="1"/>
        <v>PA09</v>
      </c>
      <c r="BC1065" s="153" t="s">
        <v>255</v>
      </c>
      <c r="BI1065" s="7" t="s">
        <v>330</v>
      </c>
      <c r="BN1065" s="7" t="s">
        <v>329</v>
      </c>
      <c r="BO1065" s="295" t="s">
        <v>770</v>
      </c>
      <c r="BP1065" s="152"/>
      <c r="BQ1065" s="141"/>
      <c r="BR1065" s="121"/>
    </row>
    <row r="1066" spans="54:70">
      <c r="BB1066" s="90" t="str">
        <f t="shared" si="1"/>
        <v>PA14</v>
      </c>
      <c r="BC1066" s="147" t="s">
        <v>241</v>
      </c>
      <c r="BI1066" s="7" t="s">
        <v>333</v>
      </c>
      <c r="BN1066" s="7" t="s">
        <v>332</v>
      </c>
      <c r="BO1066" s="295" t="s">
        <v>771</v>
      </c>
      <c r="BP1066" s="152"/>
      <c r="BQ1066" s="141"/>
      <c r="BR1066" s="121"/>
    </row>
    <row r="1067" spans="54:70">
      <c r="BB1067" s="90" t="str">
        <f t="shared" si="1"/>
        <v>PA15</v>
      </c>
      <c r="BC1067" s="12" t="s">
        <v>328</v>
      </c>
      <c r="BI1067" s="7" t="s">
        <v>335</v>
      </c>
      <c r="BN1067" s="7" t="s">
        <v>334</v>
      </c>
      <c r="BO1067" s="295" t="s">
        <v>772</v>
      </c>
      <c r="BP1067" s="131"/>
      <c r="BQ1067" s="141"/>
      <c r="BR1067" s="121"/>
    </row>
    <row r="1068" spans="54:70">
      <c r="BB1068" s="90" t="str">
        <f t="shared" si="1"/>
        <v>PA16</v>
      </c>
      <c r="BC1068" s="150" t="s">
        <v>331</v>
      </c>
      <c r="BI1068" s="7" t="s">
        <v>339</v>
      </c>
      <c r="BN1068" s="7" t="s">
        <v>338</v>
      </c>
      <c r="BO1068" s="295" t="s">
        <v>773</v>
      </c>
      <c r="BP1068" s="152"/>
      <c r="BQ1068" s="141"/>
      <c r="BR1068" s="121"/>
    </row>
    <row r="1069" spans="54:70">
      <c r="BB1069" s="90" t="str">
        <f t="shared" si="1"/>
        <v>PA17</v>
      </c>
      <c r="BC1069" s="2" t="s">
        <v>275</v>
      </c>
      <c r="BI1069" s="7" t="s">
        <v>17</v>
      </c>
      <c r="BN1069" s="7" t="s">
        <v>340</v>
      </c>
      <c r="BO1069" s="295" t="s">
        <v>774</v>
      </c>
      <c r="BP1069" s="152"/>
      <c r="BQ1069" s="141"/>
      <c r="BR1069" s="122"/>
    </row>
    <row r="1070" spans="54:70">
      <c r="BB1070" s="90" t="str">
        <f t="shared" si="1"/>
        <v>PA18</v>
      </c>
      <c r="BC1070" s="150" t="s">
        <v>337</v>
      </c>
      <c r="BI1070" s="7" t="s">
        <v>343</v>
      </c>
      <c r="BN1070" s="7" t="s">
        <v>342</v>
      </c>
      <c r="BO1070" s="295" t="s">
        <v>775</v>
      </c>
      <c r="BP1070" s="152"/>
      <c r="BQ1070" s="141"/>
      <c r="BR1070" s="122"/>
    </row>
    <row r="1071" spans="54:70">
      <c r="BB1071" s="90" t="str">
        <f t="shared" si="1"/>
        <v>PA19</v>
      </c>
      <c r="BC1071" s="2" t="s">
        <v>336</v>
      </c>
      <c r="BI1071" s="7" t="s">
        <v>346</v>
      </c>
      <c r="BN1071" s="7" t="s">
        <v>345</v>
      </c>
      <c r="BO1071" s="295" t="s">
        <v>776</v>
      </c>
      <c r="BP1071" s="149"/>
      <c r="BQ1071" s="141"/>
      <c r="BR1071" s="123"/>
    </row>
    <row r="1072" spans="54:70">
      <c r="BB1072" s="90" t="str">
        <f t="shared" si="1"/>
        <v>PA21</v>
      </c>
      <c r="BC1072" s="155" t="s">
        <v>341</v>
      </c>
      <c r="BI1072" s="7" t="s">
        <v>349</v>
      </c>
      <c r="BN1072" s="7" t="s">
        <v>348</v>
      </c>
      <c r="BO1072" s="295" t="s">
        <v>777</v>
      </c>
      <c r="BP1072" s="149"/>
      <c r="BQ1072" s="141"/>
      <c r="BR1072" s="122"/>
    </row>
    <row r="1073" spans="54:70">
      <c r="BB1073" s="90" t="str">
        <f t="shared" si="1"/>
        <v>PA22</v>
      </c>
      <c r="BC1073" s="150" t="s">
        <v>344</v>
      </c>
      <c r="BD1073" s="159" t="s">
        <v>624</v>
      </c>
      <c r="BE1073" s="99" t="s">
        <v>625</v>
      </c>
      <c r="BI1073" s="7" t="s">
        <v>351</v>
      </c>
      <c r="BN1073" s="7" t="s">
        <v>350</v>
      </c>
      <c r="BO1073" s="295" t="s">
        <v>778</v>
      </c>
      <c r="BP1073" s="152"/>
      <c r="BQ1073" s="141"/>
      <c r="BR1073" s="122"/>
    </row>
    <row r="1074" spans="54:70">
      <c r="BB1074" s="90" t="str">
        <f t="shared" si="1"/>
        <v>PA23</v>
      </c>
      <c r="BC1074" s="155" t="s">
        <v>347</v>
      </c>
      <c r="BD1074" s="293" t="s">
        <v>630</v>
      </c>
      <c r="BE1074" s="294" t="s">
        <v>780</v>
      </c>
      <c r="BI1074" s="7" t="s">
        <v>353</v>
      </c>
      <c r="BN1074" s="7" t="s">
        <v>352</v>
      </c>
      <c r="BO1074" s="295" t="s">
        <v>781</v>
      </c>
      <c r="BP1074" s="152"/>
      <c r="BQ1074" s="141"/>
      <c r="BR1074" s="122"/>
    </row>
    <row r="1075" spans="54:70">
      <c r="BB1075" s="90" t="str">
        <f t="shared" si="1"/>
        <v>PA25</v>
      </c>
      <c r="BC1075" s="295" t="s">
        <v>779</v>
      </c>
      <c r="BD1075" s="293" t="s">
        <v>639</v>
      </c>
      <c r="BE1075" s="294" t="s">
        <v>782</v>
      </c>
      <c r="BN1075" s="7" t="s">
        <v>354</v>
      </c>
      <c r="BO1075" s="295" t="s">
        <v>783</v>
      </c>
      <c r="BP1075" s="131"/>
      <c r="BQ1075" s="141"/>
      <c r="BR1075" s="122"/>
    </row>
    <row r="1076" spans="54:70">
      <c r="BD1076" s="293" t="s">
        <v>653</v>
      </c>
      <c r="BE1076" s="296" t="s">
        <v>784</v>
      </c>
      <c r="BO1076" s="295" t="s">
        <v>785</v>
      </c>
      <c r="BP1076" s="152"/>
      <c r="BQ1076" s="141"/>
      <c r="BR1076" s="102"/>
    </row>
    <row r="1077" spans="54:70">
      <c r="BD1077" s="293" t="s">
        <v>680</v>
      </c>
      <c r="BE1077" s="127" t="s">
        <v>199</v>
      </c>
      <c r="BN1077" s="7" t="s">
        <v>355</v>
      </c>
      <c r="BO1077" s="295" t="s">
        <v>786</v>
      </c>
      <c r="BP1077" s="106"/>
      <c r="BQ1077" s="141"/>
      <c r="BR1077" s="102"/>
    </row>
    <row r="1078" spans="54:70">
      <c r="BD1078" s="293" t="s">
        <v>560</v>
      </c>
      <c r="BE1078" s="127" t="s">
        <v>561</v>
      </c>
      <c r="BN1078" s="7" t="s">
        <v>356</v>
      </c>
      <c r="BO1078" s="295" t="s">
        <v>787</v>
      </c>
      <c r="BP1078" s="152"/>
      <c r="BQ1078" s="141"/>
      <c r="BR1078" s="123"/>
    </row>
    <row r="1079" spans="54:70">
      <c r="BD1079" s="293" t="s">
        <v>685</v>
      </c>
      <c r="BE1079" s="127" t="s">
        <v>210</v>
      </c>
      <c r="BN1079" s="7" t="s">
        <v>357</v>
      </c>
      <c r="BO1079" s="295" t="s">
        <v>788</v>
      </c>
      <c r="BP1079" s="131"/>
      <c r="BQ1079" s="141"/>
      <c r="BR1079" s="123"/>
    </row>
    <row r="1080" spans="54:70">
      <c r="BD1080" s="293" t="s">
        <v>687</v>
      </c>
      <c r="BE1080" s="127" t="s">
        <v>82</v>
      </c>
      <c r="BN1080" s="7" t="s">
        <v>359</v>
      </c>
      <c r="BO1080" s="295" t="s">
        <v>789</v>
      </c>
      <c r="BP1080" s="106"/>
      <c r="BQ1080" s="141"/>
      <c r="BR1080" s="123"/>
    </row>
    <row r="1081" spans="54:70">
      <c r="BD1081" s="293" t="s">
        <v>689</v>
      </c>
      <c r="BE1081" s="127" t="s">
        <v>220</v>
      </c>
      <c r="BN1081" s="7" t="s">
        <v>360</v>
      </c>
      <c r="BO1081" s="295" t="s">
        <v>790</v>
      </c>
      <c r="BP1081" s="106"/>
      <c r="BQ1081" s="141"/>
      <c r="BR1081" s="123"/>
    </row>
    <row r="1082" spans="54:70">
      <c r="BD1082" s="293" t="s">
        <v>692</v>
      </c>
      <c r="BE1082" s="127" t="s">
        <v>219</v>
      </c>
      <c r="BN1082" s="7" t="s">
        <v>361</v>
      </c>
      <c r="BO1082" s="295" t="s">
        <v>791</v>
      </c>
      <c r="BP1082" s="139"/>
      <c r="BQ1082" s="141"/>
      <c r="BR1082" s="102"/>
    </row>
    <row r="1083" spans="54:70">
      <c r="BD1083" s="163" t="s">
        <v>695</v>
      </c>
      <c r="BE1083" s="127" t="s">
        <v>229</v>
      </c>
      <c r="BN1083" s="7" t="s">
        <v>362</v>
      </c>
      <c r="BO1083" s="295" t="s">
        <v>792</v>
      </c>
      <c r="BP1083" s="106"/>
      <c r="BQ1083" s="141"/>
      <c r="BR1083" s="121"/>
    </row>
    <row r="1084" spans="54:70">
      <c r="BD1084" s="163" t="s">
        <v>697</v>
      </c>
      <c r="BE1084" s="127" t="s">
        <v>235</v>
      </c>
      <c r="BN1084" s="7" t="s">
        <v>363</v>
      </c>
      <c r="BO1084" s="295" t="s">
        <v>793</v>
      </c>
      <c r="BP1084" s="106"/>
      <c r="BQ1084" s="141"/>
      <c r="BR1084" s="121"/>
    </row>
    <row r="1085" spans="54:70">
      <c r="BD1085" s="163" t="s">
        <v>699</v>
      </c>
      <c r="BE1085" s="127" t="s">
        <v>794</v>
      </c>
      <c r="BN1085" s="7" t="s">
        <v>364</v>
      </c>
      <c r="BO1085" s="295" t="s">
        <v>795</v>
      </c>
      <c r="BP1085" s="106"/>
      <c r="BQ1085" s="141"/>
      <c r="BR1085" s="121"/>
    </row>
    <row r="1086" spans="54:70">
      <c r="BD1086" s="163" t="s">
        <v>702</v>
      </c>
      <c r="BE1086" s="127" t="s">
        <v>246</v>
      </c>
      <c r="BN1086" s="7" t="s">
        <v>365</v>
      </c>
      <c r="BO1086" s="295" t="s">
        <v>795</v>
      </c>
      <c r="BP1086" s="106"/>
      <c r="BQ1086" s="141"/>
      <c r="BR1086" s="102"/>
    </row>
    <row r="1087" spans="54:70">
      <c r="BD1087" s="163" t="s">
        <v>704</v>
      </c>
      <c r="BE1087" s="127" t="s">
        <v>250</v>
      </c>
      <c r="BN1087" s="7" t="s">
        <v>367</v>
      </c>
      <c r="BO1087" s="295" t="s">
        <v>796</v>
      </c>
      <c r="BP1087" s="106"/>
      <c r="BQ1087" s="141"/>
      <c r="BR1087" s="121"/>
    </row>
    <row r="1088" spans="54:70">
      <c r="BD1088" s="163" t="s">
        <v>706</v>
      </c>
      <c r="BE1088" s="127" t="s">
        <v>797</v>
      </c>
      <c r="BN1088" s="7" t="s">
        <v>368</v>
      </c>
      <c r="BO1088" s="295" t="s">
        <v>798</v>
      </c>
      <c r="BP1088" s="106"/>
      <c r="BQ1088" s="141"/>
      <c r="BR1088" s="102"/>
    </row>
    <row r="1089" spans="56:70">
      <c r="BD1089" s="163" t="s">
        <v>710</v>
      </c>
      <c r="BE1089" s="127" t="s">
        <v>256</v>
      </c>
      <c r="BN1089" s="7" t="s">
        <v>369</v>
      </c>
      <c r="BO1089" s="295" t="s">
        <v>799</v>
      </c>
      <c r="BP1089" s="106"/>
      <c r="BQ1089" s="141"/>
      <c r="BR1089" s="102"/>
    </row>
    <row r="1090" spans="56:70">
      <c r="BD1090" s="163" t="s">
        <v>712</v>
      </c>
      <c r="BE1090" s="127" t="s">
        <v>261</v>
      </c>
      <c r="BN1090" s="7" t="s">
        <v>370</v>
      </c>
      <c r="BO1090" s="295" t="s">
        <v>800</v>
      </c>
      <c r="BP1090" s="106"/>
      <c r="BQ1090" s="141"/>
      <c r="BR1090" s="102"/>
    </row>
    <row r="1091" spans="56:70">
      <c r="BD1091" s="137" t="s">
        <v>714</v>
      </c>
      <c r="BE1091" s="127" t="s">
        <v>254</v>
      </c>
      <c r="BN1091" s="7" t="s">
        <v>371</v>
      </c>
      <c r="BO1091" s="295" t="s">
        <v>801</v>
      </c>
      <c r="BP1091" s="131"/>
      <c r="BQ1091" s="141"/>
      <c r="BR1091" s="102"/>
    </row>
    <row r="1092" spans="56:70">
      <c r="BD1092" s="137" t="s">
        <v>717</v>
      </c>
      <c r="BE1092" s="127" t="s">
        <v>269</v>
      </c>
      <c r="BN1092" s="7" t="s">
        <v>372</v>
      </c>
      <c r="BO1092" s="295" t="s">
        <v>802</v>
      </c>
      <c r="BP1092" s="131"/>
      <c r="BQ1092" s="154"/>
      <c r="BR1092" s="123"/>
    </row>
    <row r="1093" spans="56:70">
      <c r="BD1093" s="137" t="s">
        <v>719</v>
      </c>
      <c r="BE1093" s="127" t="s">
        <v>274</v>
      </c>
      <c r="BN1093" s="7" t="s">
        <v>373</v>
      </c>
      <c r="BO1093" s="295" t="s">
        <v>803</v>
      </c>
      <c r="BP1093" s="131"/>
      <c r="BQ1093" s="141"/>
      <c r="BR1093" s="123"/>
    </row>
    <row r="1094" spans="56:70">
      <c r="BD1094" s="137" t="s">
        <v>721</v>
      </c>
      <c r="BE1094" s="127" t="s">
        <v>279</v>
      </c>
      <c r="BN1094" s="7" t="s">
        <v>374</v>
      </c>
      <c r="BO1094" s="295" t="s">
        <v>804</v>
      </c>
      <c r="BP1094" s="152"/>
      <c r="BQ1094" s="154"/>
      <c r="BR1094" s="123"/>
    </row>
    <row r="1095" spans="56:70">
      <c r="BD1095" s="137" t="s">
        <v>724</v>
      </c>
      <c r="BE1095" s="127" t="s">
        <v>805</v>
      </c>
      <c r="BN1095" s="7" t="s">
        <v>375</v>
      </c>
      <c r="BO1095" s="295" t="s">
        <v>806</v>
      </c>
      <c r="BP1095" s="152"/>
      <c r="BQ1095" s="138"/>
      <c r="BR1095" s="102"/>
    </row>
    <row r="1096" spans="56:70">
      <c r="BD1096" s="137" t="s">
        <v>726</v>
      </c>
      <c r="BE1096" s="127" t="s">
        <v>285</v>
      </c>
      <c r="BN1096" s="7" t="s">
        <v>376</v>
      </c>
      <c r="BO1096" s="295" t="s">
        <v>807</v>
      </c>
      <c r="BP1096" s="130"/>
      <c r="BQ1096" s="138"/>
      <c r="BR1096" s="124"/>
    </row>
    <row r="1097" spans="56:70">
      <c r="BD1097" s="137" t="s">
        <v>729</v>
      </c>
      <c r="BE1097" s="127" t="s">
        <v>808</v>
      </c>
      <c r="BF1097" s="164" t="s">
        <v>57</v>
      </c>
      <c r="BN1097" s="7" t="s">
        <v>377</v>
      </c>
      <c r="BO1097" s="295" t="s">
        <v>809</v>
      </c>
      <c r="BP1097" s="152"/>
      <c r="BQ1097" s="138"/>
      <c r="BR1097" s="124"/>
    </row>
    <row r="1098" spans="56:70">
      <c r="BD1098" s="137" t="s">
        <v>733</v>
      </c>
      <c r="BE1098" s="127" t="s">
        <v>810</v>
      </c>
      <c r="BF1098" s="164" t="s">
        <v>110</v>
      </c>
      <c r="BN1098" s="7" t="s">
        <v>378</v>
      </c>
      <c r="BO1098" s="295" t="s">
        <v>811</v>
      </c>
      <c r="BP1098" s="149"/>
      <c r="BQ1098" s="8"/>
    </row>
    <row r="1099" spans="56:70">
      <c r="BD1099" s="137" t="s">
        <v>738</v>
      </c>
      <c r="BE1099" s="127" t="s">
        <v>812</v>
      </c>
      <c r="BF1099" s="164" t="s">
        <v>57</v>
      </c>
      <c r="BN1099" s="7" t="s">
        <v>379</v>
      </c>
      <c r="BO1099" s="295" t="s">
        <v>813</v>
      </c>
      <c r="BP1099" s="152"/>
      <c r="BQ1099" s="8"/>
    </row>
    <row r="1100" spans="56:70">
      <c r="BD1100" s="137" t="s">
        <v>742</v>
      </c>
      <c r="BE1100" s="127" t="s">
        <v>814</v>
      </c>
      <c r="BF1100" s="164" t="s">
        <v>57</v>
      </c>
      <c r="BN1100" s="7" t="s">
        <v>381</v>
      </c>
      <c r="BO1100" s="295" t="s">
        <v>815</v>
      </c>
      <c r="BP1100" s="152"/>
      <c r="BQ1100" s="8"/>
    </row>
    <row r="1101" spans="56:70">
      <c r="BD1101" s="137" t="s">
        <v>746</v>
      </c>
      <c r="BE1101" s="151" t="s">
        <v>816</v>
      </c>
      <c r="BF1101" s="151" t="s">
        <v>747</v>
      </c>
      <c r="BN1101" s="7" t="s">
        <v>382</v>
      </c>
      <c r="BO1101" s="295" t="s">
        <v>817</v>
      </c>
      <c r="BP1101" s="130"/>
      <c r="BQ1101" s="8"/>
    </row>
    <row r="1102" spans="56:70" ht="15.75" thickBot="1">
      <c r="BN1102" s="7" t="s">
        <v>383</v>
      </c>
      <c r="BO1102" s="295" t="s">
        <v>818</v>
      </c>
      <c r="BP1102" s="152"/>
      <c r="BQ1102" s="8"/>
    </row>
    <row r="1103" spans="56:70">
      <c r="BD1103" s="554" t="s">
        <v>625</v>
      </c>
      <c r="BE1103" s="555"/>
      <c r="BF1103" s="98" t="s">
        <v>819</v>
      </c>
      <c r="BN1103" s="7" t="s">
        <v>384</v>
      </c>
      <c r="BO1103" s="295" t="s">
        <v>820</v>
      </c>
      <c r="BP1103" s="152"/>
      <c r="BQ1103" s="8"/>
    </row>
    <row r="1104" spans="56:70">
      <c r="BD1104" s="293" t="s">
        <v>821</v>
      </c>
      <c r="BE1104" s="294" t="s">
        <v>822</v>
      </c>
      <c r="BF1104" s="104" t="s">
        <v>632</v>
      </c>
      <c r="BN1104" s="7" t="s">
        <v>385</v>
      </c>
      <c r="BO1104" s="295" t="s">
        <v>823</v>
      </c>
      <c r="BP1104" s="130"/>
      <c r="BQ1104" s="8"/>
    </row>
    <row r="1105" spans="56:69">
      <c r="BD1105" s="293" t="s">
        <v>821</v>
      </c>
      <c r="BE1105" s="294" t="s">
        <v>822</v>
      </c>
      <c r="BF1105" s="104" t="s">
        <v>635</v>
      </c>
      <c r="BN1105" s="7" t="s">
        <v>386</v>
      </c>
      <c r="BO1105" s="295" t="s">
        <v>824</v>
      </c>
      <c r="BP1105" s="130"/>
      <c r="BQ1105" s="8"/>
    </row>
    <row r="1106" spans="56:69">
      <c r="BD1106" s="293" t="s">
        <v>825</v>
      </c>
      <c r="BE1106" s="294" t="s">
        <v>640</v>
      </c>
      <c r="BF1106" s="109" t="s">
        <v>641</v>
      </c>
      <c r="BN1106" s="7" t="s">
        <v>387</v>
      </c>
      <c r="BO1106" s="295" t="s">
        <v>826</v>
      </c>
      <c r="BP1106" s="101"/>
      <c r="BQ1106" s="8"/>
    </row>
    <row r="1107" spans="56:69" ht="15.75">
      <c r="BD1107" s="293" t="s">
        <v>825</v>
      </c>
      <c r="BE1107" s="294" t="s">
        <v>640</v>
      </c>
      <c r="BF1107" s="110" t="s">
        <v>644</v>
      </c>
      <c r="BN1107" s="7" t="s">
        <v>388</v>
      </c>
      <c r="BO1107" s="295" t="s">
        <v>827</v>
      </c>
      <c r="BP1107" s="101"/>
      <c r="BQ1107" s="8"/>
    </row>
    <row r="1108" spans="56:69" ht="15.75">
      <c r="BD1108" s="293" t="s">
        <v>825</v>
      </c>
      <c r="BE1108" s="294" t="s">
        <v>640</v>
      </c>
      <c r="BF1108" s="110" t="s">
        <v>647</v>
      </c>
      <c r="BN1108" s="7" t="s">
        <v>389</v>
      </c>
      <c r="BO1108" s="295" t="s">
        <v>828</v>
      </c>
      <c r="BP1108" s="101"/>
      <c r="BQ1108" s="8"/>
    </row>
    <row r="1109" spans="56:69" ht="15.75">
      <c r="BD1109" s="293" t="s">
        <v>825</v>
      </c>
      <c r="BE1109" s="294" t="s">
        <v>640</v>
      </c>
      <c r="BF1109" s="112" t="s">
        <v>650</v>
      </c>
      <c r="BN1109" s="7" t="s">
        <v>390</v>
      </c>
      <c r="BO1109" s="295" t="s">
        <v>829</v>
      </c>
      <c r="BP1109" s="101"/>
      <c r="BQ1109" s="8"/>
    </row>
    <row r="1110" spans="56:69">
      <c r="BD1110" s="293" t="s">
        <v>830</v>
      </c>
      <c r="BE1110" s="296" t="s">
        <v>831</v>
      </c>
      <c r="BF1110" s="114" t="s">
        <v>655</v>
      </c>
      <c r="BN1110" s="7" t="s">
        <v>391</v>
      </c>
      <c r="BO1110" s="295" t="s">
        <v>832</v>
      </c>
      <c r="BP1110" s="165"/>
      <c r="BQ1110" s="8"/>
    </row>
    <row r="1111" spans="56:69">
      <c r="BD1111" s="293" t="s">
        <v>830</v>
      </c>
      <c r="BE1111" s="296" t="s">
        <v>831</v>
      </c>
      <c r="BF1111" s="114" t="s">
        <v>658</v>
      </c>
      <c r="BN1111" s="7" t="s">
        <v>393</v>
      </c>
      <c r="BO1111" s="295" t="s">
        <v>833</v>
      </c>
      <c r="BP1111" s="165"/>
      <c r="BQ1111" s="8"/>
    </row>
    <row r="1112" spans="56:69" ht="15.75">
      <c r="BD1112" s="293" t="s">
        <v>830</v>
      </c>
      <c r="BE1112" s="296" t="s">
        <v>831</v>
      </c>
      <c r="BF1112" s="116" t="s">
        <v>662</v>
      </c>
      <c r="BN1112" s="7" t="s">
        <v>395</v>
      </c>
      <c r="BO1112" s="295" t="s">
        <v>834</v>
      </c>
      <c r="BP1112" s="165"/>
      <c r="BQ1112" s="8"/>
    </row>
    <row r="1113" spans="56:69" ht="15.75">
      <c r="BD1113" s="293" t="s">
        <v>830</v>
      </c>
      <c r="BE1113" s="296" t="s">
        <v>831</v>
      </c>
      <c r="BF1113" s="112" t="s">
        <v>664</v>
      </c>
      <c r="BN1113" s="7" t="s">
        <v>397</v>
      </c>
      <c r="BO1113" s="295" t="s">
        <v>835</v>
      </c>
      <c r="BP1113" s="165"/>
      <c r="BQ1113" s="8"/>
    </row>
    <row r="1114" spans="56:69" ht="15.75">
      <c r="BD1114" s="293" t="s">
        <v>830</v>
      </c>
      <c r="BE1114" s="296" t="s">
        <v>831</v>
      </c>
      <c r="BF1114" s="112" t="s">
        <v>667</v>
      </c>
      <c r="BN1114" s="7" t="s">
        <v>399</v>
      </c>
      <c r="BO1114" s="295" t="s">
        <v>836</v>
      </c>
      <c r="BP1114" s="165"/>
      <c r="BQ1114" s="8"/>
    </row>
    <row r="1115" spans="56:69" ht="15.75">
      <c r="BD1115" s="293" t="s">
        <v>830</v>
      </c>
      <c r="BE1115" s="296" t="s">
        <v>831</v>
      </c>
      <c r="BF1115" s="112" t="s">
        <v>670</v>
      </c>
      <c r="BN1115" s="7" t="s">
        <v>400</v>
      </c>
      <c r="BO1115" s="295" t="s">
        <v>837</v>
      </c>
      <c r="BP1115" s="165"/>
      <c r="BQ1115" s="8"/>
    </row>
    <row r="1116" spans="56:69" ht="31.5">
      <c r="BD1116" s="293" t="s">
        <v>830</v>
      </c>
      <c r="BE1116" s="296" t="s">
        <v>831</v>
      </c>
      <c r="BF1116" s="112" t="s">
        <v>673</v>
      </c>
      <c r="BN1116" s="7" t="s">
        <v>401</v>
      </c>
      <c r="BO1116" s="295" t="s">
        <v>838</v>
      </c>
      <c r="BP1116" s="165"/>
      <c r="BQ1116" s="8"/>
    </row>
    <row r="1117" spans="56:69" ht="15.75">
      <c r="BD1117" s="293" t="s">
        <v>830</v>
      </c>
      <c r="BE1117" s="296" t="s">
        <v>831</v>
      </c>
      <c r="BF1117" s="112" t="s">
        <v>676</v>
      </c>
      <c r="BN1117" s="7" t="s">
        <v>402</v>
      </c>
      <c r="BO1117" s="295" t="s">
        <v>839</v>
      </c>
      <c r="BP1117" s="165"/>
      <c r="BQ1117" s="8"/>
    </row>
    <row r="1118" spans="56:69" ht="31.5">
      <c r="BD1118" s="293" t="s">
        <v>830</v>
      </c>
      <c r="BE1118" s="296" t="s">
        <v>831</v>
      </c>
      <c r="BF1118" s="112" t="s">
        <v>678</v>
      </c>
      <c r="BN1118" s="7" t="s">
        <v>403</v>
      </c>
      <c r="BO1118" s="295" t="s">
        <v>840</v>
      </c>
      <c r="BP1118" s="101"/>
      <c r="BQ1118" s="8"/>
    </row>
    <row r="1119" spans="56:69">
      <c r="BD1119" s="293" t="s">
        <v>841</v>
      </c>
      <c r="BE1119" s="127" t="s">
        <v>627</v>
      </c>
      <c r="BF1119" s="127" t="s">
        <v>627</v>
      </c>
      <c r="BN1119" s="7" t="s">
        <v>5</v>
      </c>
      <c r="BO1119" s="295" t="s">
        <v>842</v>
      </c>
      <c r="BP1119" s="152"/>
      <c r="BQ1119" s="8"/>
    </row>
    <row r="1120" spans="56:69">
      <c r="BD1120" s="293" t="s">
        <v>841</v>
      </c>
      <c r="BE1120" s="127" t="s">
        <v>627</v>
      </c>
      <c r="BF1120" s="441" t="s">
        <v>1174</v>
      </c>
      <c r="BO1120" s="295" t="s">
        <v>844</v>
      </c>
      <c r="BP1120" s="167"/>
      <c r="BQ1120" s="8"/>
    </row>
    <row r="1121" spans="56:69" ht="15.75">
      <c r="BD1121" s="293" t="s">
        <v>843</v>
      </c>
      <c r="BE1121" s="127" t="s">
        <v>561</v>
      </c>
      <c r="BF1121" s="166" t="s">
        <v>563</v>
      </c>
      <c r="BO1121" s="295" t="s">
        <v>846</v>
      </c>
      <c r="BP1121" s="168"/>
      <c r="BQ1121" s="8"/>
    </row>
    <row r="1122" spans="56:69" ht="15.75">
      <c r="BD1122" s="293" t="s">
        <v>845</v>
      </c>
      <c r="BE1122" s="127" t="s">
        <v>210</v>
      </c>
      <c r="BF1122" s="166" t="s">
        <v>57</v>
      </c>
      <c r="BO1122" s="295" t="s">
        <v>848</v>
      </c>
      <c r="BP1122" s="169"/>
      <c r="BQ1122" s="8"/>
    </row>
    <row r="1123" spans="56:69" ht="31.5">
      <c r="BD1123" s="293" t="s">
        <v>845</v>
      </c>
      <c r="BE1123" s="127" t="s">
        <v>210</v>
      </c>
      <c r="BF1123" s="166" t="s">
        <v>1175</v>
      </c>
      <c r="BO1123" s="295" t="s">
        <v>850</v>
      </c>
      <c r="BP1123" s="169"/>
      <c r="BQ1123" s="8"/>
    </row>
    <row r="1124" spans="56:69" ht="15.75">
      <c r="BD1124" s="293" t="s">
        <v>847</v>
      </c>
      <c r="BE1124" s="127" t="s">
        <v>82</v>
      </c>
      <c r="BF1124" s="166" t="s">
        <v>68</v>
      </c>
      <c r="BO1124" s="295" t="s">
        <v>852</v>
      </c>
      <c r="BP1124" s="168"/>
      <c r="BQ1124" s="8"/>
    </row>
    <row r="1125" spans="56:69" ht="15.75">
      <c r="BD1125" s="293" t="s">
        <v>849</v>
      </c>
      <c r="BE1125" s="127" t="s">
        <v>220</v>
      </c>
      <c r="BF1125" s="166" t="s">
        <v>77</v>
      </c>
      <c r="BO1125" s="295" t="s">
        <v>853</v>
      </c>
      <c r="BP1125" s="105"/>
      <c r="BQ1125" s="8"/>
    </row>
    <row r="1126" spans="56:69" ht="15.75">
      <c r="BD1126" s="293" t="s">
        <v>851</v>
      </c>
      <c r="BE1126" s="127" t="s">
        <v>693</v>
      </c>
      <c r="BF1126" s="166" t="s">
        <v>85</v>
      </c>
      <c r="BO1126" s="295" t="s">
        <v>855</v>
      </c>
      <c r="BP1126" s="169"/>
      <c r="BQ1126" s="8"/>
    </row>
    <row r="1127" spans="56:69" ht="15.75">
      <c r="BD1127" s="163">
        <v>10</v>
      </c>
      <c r="BE1127" s="127" t="s">
        <v>229</v>
      </c>
      <c r="BF1127" s="166" t="s">
        <v>93</v>
      </c>
      <c r="BO1127" s="295" t="s">
        <v>856</v>
      </c>
      <c r="BP1127" s="105"/>
      <c r="BQ1127" s="8"/>
    </row>
    <row r="1128" spans="56:69" ht="15.75">
      <c r="BD1128" s="163">
        <v>10</v>
      </c>
      <c r="BE1128" s="127" t="s">
        <v>229</v>
      </c>
      <c r="BF1128" s="166" t="s">
        <v>854</v>
      </c>
      <c r="BO1128" s="295" t="s">
        <v>858</v>
      </c>
      <c r="BP1128" s="105"/>
      <c r="BQ1128" s="8"/>
    </row>
    <row r="1129" spans="56:69" ht="15.75">
      <c r="BD1129" s="163">
        <v>11</v>
      </c>
      <c r="BE1129" s="127" t="s">
        <v>235</v>
      </c>
      <c r="BF1129" s="166" t="s">
        <v>100</v>
      </c>
      <c r="BO1129" s="295" t="s">
        <v>860</v>
      </c>
      <c r="BP1129" s="101"/>
      <c r="BQ1129" s="8"/>
    </row>
    <row r="1130" spans="56:69" ht="15.75">
      <c r="BD1130" s="163">
        <v>11</v>
      </c>
      <c r="BE1130" s="127" t="s">
        <v>235</v>
      </c>
      <c r="BF1130" s="166" t="s">
        <v>857</v>
      </c>
      <c r="BO1130" s="295" t="s">
        <v>861</v>
      </c>
      <c r="BP1130" s="130"/>
      <c r="BQ1130" s="8"/>
    </row>
    <row r="1131" spans="56:69" ht="15.75">
      <c r="BD1131" s="163">
        <v>12</v>
      </c>
      <c r="BE1131" s="127" t="s">
        <v>859</v>
      </c>
      <c r="BF1131" s="166" t="s">
        <v>659</v>
      </c>
      <c r="BO1131" s="295" t="s">
        <v>863</v>
      </c>
      <c r="BP1131" s="130"/>
      <c r="BQ1131" s="8"/>
    </row>
    <row r="1132" spans="56:69" ht="15.75">
      <c r="BD1132" s="163">
        <v>12</v>
      </c>
      <c r="BE1132" s="127" t="s">
        <v>859</v>
      </c>
      <c r="BF1132" s="166" t="s">
        <v>563</v>
      </c>
      <c r="BO1132" s="295" t="s">
        <v>864</v>
      </c>
      <c r="BP1132" s="130"/>
      <c r="BQ1132" s="8"/>
    </row>
    <row r="1133" spans="56:69" ht="15.75">
      <c r="BD1133" s="163">
        <v>12</v>
      </c>
      <c r="BE1133" s="127" t="s">
        <v>859</v>
      </c>
      <c r="BF1133" s="166" t="s">
        <v>862</v>
      </c>
      <c r="BO1133" s="295" t="s">
        <v>865</v>
      </c>
      <c r="BP1133" s="130"/>
      <c r="BQ1133" s="8"/>
    </row>
    <row r="1134" spans="56:69">
      <c r="BD1134" s="163">
        <v>13</v>
      </c>
      <c r="BE1134" s="127" t="s">
        <v>246</v>
      </c>
      <c r="BF1134" s="127" t="s">
        <v>110</v>
      </c>
      <c r="BO1134" s="295" t="s">
        <v>866</v>
      </c>
      <c r="BP1134" s="130"/>
      <c r="BQ1134" s="8"/>
    </row>
    <row r="1135" spans="56:69">
      <c r="BD1135" s="163">
        <v>14</v>
      </c>
      <c r="BE1135" s="127" t="s">
        <v>250</v>
      </c>
      <c r="BF1135" s="127" t="s">
        <v>115</v>
      </c>
      <c r="BO1135" s="295" t="s">
        <v>867</v>
      </c>
      <c r="BP1135" s="130"/>
      <c r="BQ1135" s="8"/>
    </row>
    <row r="1136" spans="56:69">
      <c r="BD1136" s="163">
        <v>15</v>
      </c>
      <c r="BE1136" s="127" t="s">
        <v>707</v>
      </c>
      <c r="BF1136" s="127" t="s">
        <v>120</v>
      </c>
      <c r="BO1136" s="295" t="s">
        <v>868</v>
      </c>
      <c r="BP1136" s="106"/>
      <c r="BQ1136" s="8"/>
    </row>
    <row r="1137" spans="56:69">
      <c r="BD1137" s="163">
        <v>16</v>
      </c>
      <c r="BE1137" s="127" t="s">
        <v>125</v>
      </c>
      <c r="BF1137" s="127" t="s">
        <v>125</v>
      </c>
      <c r="BO1137" s="295" t="s">
        <v>869</v>
      </c>
      <c r="BP1137" s="106"/>
      <c r="BQ1137" s="8"/>
    </row>
    <row r="1138" spans="56:69">
      <c r="BD1138" s="163">
        <v>17</v>
      </c>
      <c r="BE1138" s="127" t="s">
        <v>261</v>
      </c>
      <c r="BF1138" s="170" t="s">
        <v>131</v>
      </c>
      <c r="BO1138" s="295" t="s">
        <v>870</v>
      </c>
      <c r="BP1138" s="106"/>
      <c r="BQ1138" s="8"/>
    </row>
    <row r="1139" spans="56:69">
      <c r="BD1139" s="163">
        <v>18</v>
      </c>
      <c r="BE1139" s="127" t="s">
        <v>715</v>
      </c>
      <c r="BF1139" s="170" t="s">
        <v>409</v>
      </c>
      <c r="BO1139" s="295" t="s">
        <v>871</v>
      </c>
      <c r="BP1139" s="130"/>
      <c r="BQ1139" s="8"/>
    </row>
    <row r="1140" spans="56:69">
      <c r="BD1140" s="163">
        <v>19</v>
      </c>
      <c r="BE1140" s="127" t="s">
        <v>269</v>
      </c>
      <c r="BF1140" s="127" t="s">
        <v>141</v>
      </c>
      <c r="BO1140" s="295" t="s">
        <v>871</v>
      </c>
      <c r="BP1140" s="152"/>
      <c r="BQ1140" s="8"/>
    </row>
    <row r="1141" spans="56:69">
      <c r="BD1141" s="163">
        <v>20</v>
      </c>
      <c r="BE1141" s="127" t="s">
        <v>274</v>
      </c>
      <c r="BF1141" s="127" t="s">
        <v>146</v>
      </c>
      <c r="BO1141" s="295" t="s">
        <v>873</v>
      </c>
      <c r="BP1141" s="130"/>
      <c r="BQ1141" s="8"/>
    </row>
    <row r="1142" spans="56:69">
      <c r="BD1142" s="163">
        <v>21</v>
      </c>
      <c r="BE1142" s="127" t="s">
        <v>722</v>
      </c>
      <c r="BF1142" s="127" t="s">
        <v>152</v>
      </c>
      <c r="BO1142" s="295" t="s">
        <v>875</v>
      </c>
      <c r="BP1142" s="131"/>
      <c r="BQ1142" s="8"/>
    </row>
    <row r="1143" spans="56:69">
      <c r="BD1143" s="163">
        <v>21</v>
      </c>
      <c r="BE1143" s="127" t="s">
        <v>722</v>
      </c>
      <c r="BF1143" s="127" t="s">
        <v>872</v>
      </c>
      <c r="BO1143" s="295" t="s">
        <v>876</v>
      </c>
      <c r="BP1143" s="105"/>
      <c r="BQ1143" s="8"/>
    </row>
    <row r="1144" spans="56:69">
      <c r="BD1144" s="163" t="s">
        <v>724</v>
      </c>
      <c r="BE1144" s="127" t="s">
        <v>874</v>
      </c>
      <c r="BF1144" s="127" t="s">
        <v>157</v>
      </c>
      <c r="BO1144" s="295" t="s">
        <v>877</v>
      </c>
      <c r="BP1144" s="105"/>
      <c r="BQ1144" s="8"/>
    </row>
    <row r="1145" spans="56:69">
      <c r="BD1145" s="163">
        <v>23</v>
      </c>
      <c r="BE1145" s="127" t="s">
        <v>285</v>
      </c>
      <c r="BF1145" s="127" t="s">
        <v>163</v>
      </c>
      <c r="BO1145" s="295" t="s">
        <v>878</v>
      </c>
      <c r="BP1145" s="105"/>
      <c r="BQ1145" s="8"/>
    </row>
    <row r="1146" spans="56:69">
      <c r="BD1146" s="163" t="s">
        <v>729</v>
      </c>
      <c r="BE1146" s="127" t="s">
        <v>808</v>
      </c>
      <c r="BF1146" s="164" t="s">
        <v>57</v>
      </c>
      <c r="BO1146" s="295" t="s">
        <v>879</v>
      </c>
      <c r="BP1146" s="158"/>
      <c r="BQ1146" s="8"/>
    </row>
    <row r="1147" spans="56:69">
      <c r="BD1147" s="163" t="s">
        <v>733</v>
      </c>
      <c r="BE1147" s="127" t="s">
        <v>810</v>
      </c>
      <c r="BF1147" s="164" t="s">
        <v>110</v>
      </c>
      <c r="BO1147" s="295" t="s">
        <v>880</v>
      </c>
      <c r="BP1147" s="105"/>
      <c r="BQ1147" s="8"/>
    </row>
    <row r="1148" spans="56:69">
      <c r="BD1148" s="163" t="s">
        <v>738</v>
      </c>
      <c r="BE1148" s="127" t="s">
        <v>812</v>
      </c>
      <c r="BF1148" s="164" t="s">
        <v>57</v>
      </c>
      <c r="BO1148" s="295" t="s">
        <v>881</v>
      </c>
      <c r="BP1148" s="105"/>
      <c r="BQ1148" s="8"/>
    </row>
    <row r="1149" spans="56:69">
      <c r="BD1149" s="163" t="s">
        <v>742</v>
      </c>
      <c r="BE1149" s="127" t="s">
        <v>814</v>
      </c>
      <c r="BF1149" s="164" t="s">
        <v>57</v>
      </c>
      <c r="BO1149" s="295" t="s">
        <v>882</v>
      </c>
      <c r="BP1149" s="105"/>
      <c r="BQ1149" s="8"/>
    </row>
    <row r="1150" spans="56:69">
      <c r="BD1150" s="171" t="s">
        <v>746</v>
      </c>
      <c r="BE1150" s="151" t="s">
        <v>816</v>
      </c>
      <c r="BF1150" s="151" t="s">
        <v>747</v>
      </c>
      <c r="BO1150" s="295" t="s">
        <v>883</v>
      </c>
      <c r="BP1150" s="131"/>
      <c r="BQ1150" s="8"/>
    </row>
    <row r="1151" spans="56:69">
      <c r="BO1151" s="295" t="s">
        <v>884</v>
      </c>
      <c r="BP1151" s="152"/>
      <c r="BQ1151" s="8"/>
    </row>
    <row r="1152" spans="56:69">
      <c r="BO1152" s="295" t="s">
        <v>885</v>
      </c>
      <c r="BP1152" s="152"/>
      <c r="BQ1152" s="8"/>
    </row>
    <row r="1153" spans="67:69">
      <c r="BO1153" s="295" t="s">
        <v>886</v>
      </c>
      <c r="BP1153" s="152"/>
      <c r="BQ1153" s="8"/>
    </row>
    <row r="1154" spans="67:69">
      <c r="BO1154" s="295" t="s">
        <v>887</v>
      </c>
      <c r="BP1154" s="106"/>
      <c r="BQ1154" s="8"/>
    </row>
    <row r="1155" spans="67:69">
      <c r="BO1155" s="295" t="s">
        <v>888</v>
      </c>
      <c r="BP1155" s="106"/>
      <c r="BQ1155" s="8"/>
    </row>
    <row r="1156" spans="67:69">
      <c r="BO1156" s="295" t="s">
        <v>889</v>
      </c>
      <c r="BP1156" s="106"/>
      <c r="BQ1156" s="8"/>
    </row>
    <row r="1157" spans="67:69">
      <c r="BO1157" s="295" t="s">
        <v>890</v>
      </c>
      <c r="BP1157" s="106"/>
      <c r="BQ1157" s="8"/>
    </row>
    <row r="1158" spans="67:69">
      <c r="BO1158" s="295" t="s">
        <v>890</v>
      </c>
      <c r="BP1158" s="106"/>
      <c r="BQ1158" s="8"/>
    </row>
    <row r="1159" spans="67:69">
      <c r="BO1159" s="295" t="s">
        <v>891</v>
      </c>
      <c r="BP1159" s="106"/>
      <c r="BQ1159" s="8"/>
    </row>
    <row r="1160" spans="67:69">
      <c r="BO1160" s="295" t="s">
        <v>892</v>
      </c>
      <c r="BP1160" s="106"/>
      <c r="BQ1160" s="8"/>
    </row>
    <row r="1161" spans="67:69">
      <c r="BO1161" s="295" t="s">
        <v>893</v>
      </c>
      <c r="BP1161" s="172"/>
      <c r="BQ1161" s="8"/>
    </row>
    <row r="1162" spans="67:69">
      <c r="BO1162" s="295" t="s">
        <v>894</v>
      </c>
      <c r="BP1162" s="173"/>
      <c r="BQ1162" s="8"/>
    </row>
    <row r="1163" spans="67:69">
      <c r="BO1163" s="295" t="s">
        <v>894</v>
      </c>
      <c r="BP1163" s="172"/>
      <c r="BQ1163" s="8"/>
    </row>
    <row r="1164" spans="67:69">
      <c r="BO1164" s="295" t="s">
        <v>895</v>
      </c>
      <c r="BP1164" s="173"/>
      <c r="BQ1164" s="8"/>
    </row>
    <row r="1165" spans="67:69">
      <c r="BO1165" s="295" t="s">
        <v>896</v>
      </c>
      <c r="BP1165" s="172"/>
      <c r="BQ1165" s="8"/>
    </row>
    <row r="1166" spans="67:69">
      <c r="BO1166" s="295" t="s">
        <v>896</v>
      </c>
      <c r="BP1166" s="172"/>
      <c r="BQ1166" s="8"/>
    </row>
    <row r="1167" spans="67:69">
      <c r="BO1167" s="295" t="s">
        <v>897</v>
      </c>
      <c r="BP1167" s="173"/>
      <c r="BQ1167" s="8"/>
    </row>
    <row r="1168" spans="67:69">
      <c r="BO1168" s="295" t="s">
        <v>898</v>
      </c>
      <c r="BP1168" s="172"/>
      <c r="BQ1168" s="8"/>
    </row>
    <row r="1169" spans="67:69">
      <c r="BO1169" s="295" t="s">
        <v>899</v>
      </c>
      <c r="BP1169" s="174"/>
      <c r="BQ1169" s="8"/>
    </row>
    <row r="1170" spans="67:69">
      <c r="BO1170" s="295" t="s">
        <v>900</v>
      </c>
      <c r="BP1170" s="174"/>
      <c r="BQ1170" s="8"/>
    </row>
    <row r="1171" spans="67:69">
      <c r="BO1171" s="295" t="s">
        <v>901</v>
      </c>
      <c r="BP1171" s="174"/>
      <c r="BQ1171" s="8"/>
    </row>
    <row r="1172" spans="67:69">
      <c r="BO1172" s="295" t="s">
        <v>902</v>
      </c>
      <c r="BP1172" s="174"/>
      <c r="BQ1172" s="8"/>
    </row>
    <row r="1173" spans="67:69">
      <c r="BO1173" s="295" t="s">
        <v>903</v>
      </c>
      <c r="BP1173" s="174"/>
      <c r="BQ1173" s="8"/>
    </row>
    <row r="1174" spans="67:69">
      <c r="BO1174" s="295" t="s">
        <v>904</v>
      </c>
      <c r="BP1174" s="175"/>
      <c r="BQ1174" s="8"/>
    </row>
    <row r="1175" spans="67:69">
      <c r="BO1175" s="295" t="s">
        <v>905</v>
      </c>
      <c r="BP1175" s="106"/>
      <c r="BQ1175" s="8"/>
    </row>
    <row r="1176" spans="67:69">
      <c r="BO1176" s="295" t="s">
        <v>906</v>
      </c>
      <c r="BP1176" s="106"/>
      <c r="BQ1176" s="8"/>
    </row>
    <row r="1177" spans="67:69">
      <c r="BO1177" s="295" t="s">
        <v>907</v>
      </c>
      <c r="BP1177" s="106"/>
      <c r="BQ1177" s="8"/>
    </row>
    <row r="1178" spans="67:69">
      <c r="BO1178" s="295" t="s">
        <v>908</v>
      </c>
      <c r="BP1178" s="106"/>
      <c r="BQ1178" s="8"/>
    </row>
    <row r="1179" spans="67:69">
      <c r="BO1179" s="295" t="s">
        <v>909</v>
      </c>
      <c r="BP1179" s="130"/>
      <c r="BQ1179" s="8"/>
    </row>
    <row r="1180" spans="67:69">
      <c r="BO1180" s="295" t="s">
        <v>909</v>
      </c>
      <c r="BP1180" s="101"/>
      <c r="BQ1180" s="8"/>
    </row>
    <row r="1181" spans="67:69">
      <c r="BO1181" s="295" t="s">
        <v>910</v>
      </c>
      <c r="BP1181" s="106"/>
      <c r="BQ1181" s="8"/>
    </row>
    <row r="1182" spans="67:69">
      <c r="BO1182" s="295" t="s">
        <v>911</v>
      </c>
      <c r="BP1182" s="101"/>
      <c r="BQ1182" s="8"/>
    </row>
    <row r="1183" spans="67:69">
      <c r="BO1183" s="295" t="s">
        <v>912</v>
      </c>
      <c r="BP1183" s="130"/>
      <c r="BQ1183" s="8"/>
    </row>
    <row r="1184" spans="67:69">
      <c r="BO1184" s="295" t="s">
        <v>913</v>
      </c>
      <c r="BP1184" s="152"/>
      <c r="BQ1184" s="8"/>
    </row>
    <row r="1185" spans="67:69">
      <c r="BO1185" s="295" t="s">
        <v>914</v>
      </c>
      <c r="BP1185" s="152"/>
      <c r="BQ1185" s="8"/>
    </row>
    <row r="1186" spans="67:69">
      <c r="BO1186" s="295" t="s">
        <v>915</v>
      </c>
      <c r="BP1186" s="152"/>
      <c r="BQ1186" s="8"/>
    </row>
    <row r="1187" spans="67:69">
      <c r="BO1187" s="295" t="s">
        <v>916</v>
      </c>
      <c r="BP1187" s="176"/>
      <c r="BQ1187" s="8"/>
    </row>
    <row r="1188" spans="67:69">
      <c r="BO1188" s="295" t="s">
        <v>916</v>
      </c>
      <c r="BP1188" s="177"/>
      <c r="BQ1188" s="8"/>
    </row>
    <row r="1189" spans="67:69">
      <c r="BO1189" s="295" t="s">
        <v>917</v>
      </c>
      <c r="BP1189" s="167"/>
      <c r="BQ1189" s="8"/>
    </row>
    <row r="1190" spans="67:69">
      <c r="BO1190" s="295" t="s">
        <v>918</v>
      </c>
      <c r="BP1190" s="178"/>
      <c r="BQ1190" s="8"/>
    </row>
    <row r="1191" spans="67:69">
      <c r="BO1191" s="295" t="s">
        <v>919</v>
      </c>
      <c r="BP1191" s="178"/>
      <c r="BQ1191" s="8"/>
    </row>
    <row r="1192" spans="67:69">
      <c r="BO1192" s="295" t="s">
        <v>920</v>
      </c>
      <c r="BP1192" s="179"/>
      <c r="BQ1192" s="8"/>
    </row>
    <row r="1193" spans="67:69">
      <c r="BO1193" s="295" t="s">
        <v>921</v>
      </c>
      <c r="BP1193" s="179"/>
      <c r="BQ1193" s="8"/>
    </row>
    <row r="1194" spans="67:69">
      <c r="BO1194" s="295" t="s">
        <v>922</v>
      </c>
      <c r="BP1194" s="179"/>
      <c r="BQ1194" s="8"/>
    </row>
    <row r="1195" spans="67:69">
      <c r="BO1195" s="295" t="s">
        <v>923</v>
      </c>
      <c r="BP1195" s="167"/>
      <c r="BQ1195" s="8"/>
    </row>
    <row r="1196" spans="67:69">
      <c r="BO1196" s="295" t="s">
        <v>924</v>
      </c>
      <c r="BP1196" s="177"/>
      <c r="BQ1196" s="8"/>
    </row>
    <row r="1197" spans="67:69">
      <c r="BO1197" s="295" t="s">
        <v>925</v>
      </c>
      <c r="BP1197" s="177"/>
      <c r="BQ1197" s="8"/>
    </row>
    <row r="1198" spans="67:69">
      <c r="BO1198" s="295" t="s">
        <v>926</v>
      </c>
      <c r="BP1198" s="177"/>
      <c r="BQ1198" s="8"/>
    </row>
    <row r="1199" spans="67:69">
      <c r="BO1199" s="295" t="s">
        <v>927</v>
      </c>
      <c r="BP1199" s="177"/>
      <c r="BQ1199" s="8"/>
    </row>
    <row r="1200" spans="67:69">
      <c r="BO1200" s="295" t="s">
        <v>928</v>
      </c>
      <c r="BP1200" s="177"/>
      <c r="BQ1200" s="8"/>
    </row>
    <row r="1201" spans="67:69">
      <c r="BO1201" s="295" t="s">
        <v>929</v>
      </c>
      <c r="BP1201" s="177"/>
      <c r="BQ1201" s="8"/>
    </row>
    <row r="1202" spans="67:69">
      <c r="BO1202" s="295" t="s">
        <v>930</v>
      </c>
      <c r="BP1202" s="180"/>
      <c r="BQ1202" s="8"/>
    </row>
    <row r="1203" spans="67:69">
      <c r="BO1203" s="295" t="s">
        <v>931</v>
      </c>
      <c r="BP1203" s="176"/>
      <c r="BQ1203" s="8"/>
    </row>
    <row r="1204" spans="67:69">
      <c r="BO1204" s="295" t="s">
        <v>932</v>
      </c>
      <c r="BP1204" s="176"/>
      <c r="BQ1204" s="8"/>
    </row>
    <row r="1205" spans="67:69">
      <c r="BO1205" s="295" t="s">
        <v>933</v>
      </c>
      <c r="BP1205" s="176"/>
      <c r="BQ1205" s="8"/>
    </row>
    <row r="1206" spans="67:69">
      <c r="BO1206" s="295" t="s">
        <v>934</v>
      </c>
      <c r="BP1206" s="176"/>
      <c r="BQ1206" s="8"/>
    </row>
    <row r="1207" spans="67:69">
      <c r="BO1207" s="295" t="s">
        <v>935</v>
      </c>
      <c r="BP1207" s="181"/>
      <c r="BQ1207" s="8"/>
    </row>
    <row r="1208" spans="67:69">
      <c r="BO1208" s="295" t="s">
        <v>936</v>
      </c>
      <c r="BP1208" s="182"/>
      <c r="BQ1208" s="8"/>
    </row>
    <row r="1209" spans="67:69">
      <c r="BO1209" s="295" t="s">
        <v>937</v>
      </c>
      <c r="BP1209" s="177"/>
      <c r="BQ1209" s="8"/>
    </row>
    <row r="1210" spans="67:69">
      <c r="BO1210" s="295" t="s">
        <v>938</v>
      </c>
      <c r="BP1210" s="177"/>
      <c r="BQ1210" s="8"/>
    </row>
    <row r="1211" spans="67:69">
      <c r="BO1211" s="295" t="s">
        <v>939</v>
      </c>
      <c r="BP1211" s="177"/>
      <c r="BQ1211" s="8"/>
    </row>
    <row r="1212" spans="67:69">
      <c r="BO1212" s="295" t="s">
        <v>940</v>
      </c>
      <c r="BP1212" s="177"/>
      <c r="BQ1212" s="8"/>
    </row>
    <row r="1213" spans="67:69">
      <c r="BO1213" s="295" t="s">
        <v>941</v>
      </c>
      <c r="BP1213" s="177"/>
      <c r="BQ1213" s="8"/>
    </row>
    <row r="1214" spans="67:69">
      <c r="BO1214" s="295" t="s">
        <v>942</v>
      </c>
      <c r="BP1214" s="177"/>
      <c r="BQ1214" s="8"/>
    </row>
    <row r="1215" spans="67:69">
      <c r="BO1215" s="295" t="s">
        <v>943</v>
      </c>
      <c r="BP1215" s="177"/>
      <c r="BQ1215" s="8"/>
    </row>
    <row r="1216" spans="67:69">
      <c r="BO1216" s="295" t="s">
        <v>944</v>
      </c>
      <c r="BP1216" s="177"/>
      <c r="BQ1216" s="8"/>
    </row>
    <row r="1217" spans="67:69">
      <c r="BO1217" s="295" t="s">
        <v>945</v>
      </c>
      <c r="BP1217" s="177"/>
      <c r="BQ1217" s="8"/>
    </row>
    <row r="1218" spans="67:69">
      <c r="BO1218" s="295" t="s">
        <v>946</v>
      </c>
      <c r="BP1218" s="177"/>
      <c r="BQ1218" s="8"/>
    </row>
    <row r="1219" spans="67:69">
      <c r="BO1219" s="295" t="s">
        <v>947</v>
      </c>
      <c r="BP1219" s="177"/>
      <c r="BQ1219" s="8"/>
    </row>
    <row r="1220" spans="67:69">
      <c r="BO1220" s="295" t="s">
        <v>948</v>
      </c>
      <c r="BP1220" s="183"/>
      <c r="BQ1220" s="8"/>
    </row>
    <row r="1221" spans="67:69">
      <c r="BO1221" s="295" t="s">
        <v>949</v>
      </c>
      <c r="BP1221" s="183"/>
      <c r="BQ1221" s="8"/>
    </row>
    <row r="1222" spans="67:69">
      <c r="BO1222" s="295" t="s">
        <v>950</v>
      </c>
      <c r="BP1222" s="179"/>
      <c r="BQ1222" s="8"/>
    </row>
    <row r="1223" spans="67:69">
      <c r="BO1223" s="295" t="s">
        <v>951</v>
      </c>
      <c r="BP1223" s="179"/>
      <c r="BQ1223" s="8"/>
    </row>
    <row r="1224" spans="67:69">
      <c r="BO1224" s="295" t="s">
        <v>952</v>
      </c>
      <c r="BP1224" s="176"/>
      <c r="BQ1224" s="8"/>
    </row>
    <row r="1225" spans="67:69">
      <c r="BO1225" s="295" t="s">
        <v>953</v>
      </c>
      <c r="BP1225" s="176"/>
      <c r="BQ1225" s="8"/>
    </row>
    <row r="1226" spans="67:69">
      <c r="BO1226" s="295" t="s">
        <v>954</v>
      </c>
      <c r="BP1226" s="179"/>
      <c r="BQ1226" s="8"/>
    </row>
    <row r="1227" spans="67:69">
      <c r="BO1227" s="295" t="s">
        <v>955</v>
      </c>
      <c r="BP1227" s="179"/>
      <c r="BQ1227" s="8"/>
    </row>
    <row r="1228" spans="67:69">
      <c r="BO1228" s="295" t="s">
        <v>956</v>
      </c>
      <c r="BP1228" s="120"/>
      <c r="BQ1228" s="8"/>
    </row>
    <row r="1229" spans="67:69">
      <c r="BO1229" s="295" t="s">
        <v>957</v>
      </c>
      <c r="BP1229" s="120"/>
      <c r="BQ1229" s="8"/>
    </row>
    <row r="1230" spans="67:69">
      <c r="BO1230" s="295" t="s">
        <v>958</v>
      </c>
      <c r="BP1230" s="139"/>
      <c r="BQ1230" s="8"/>
    </row>
    <row r="1231" spans="67:69">
      <c r="BO1231" s="295" t="s">
        <v>959</v>
      </c>
      <c r="BP1231" s="120"/>
      <c r="BQ1231" s="8"/>
    </row>
    <row r="1232" spans="67:69">
      <c r="BO1232" s="295" t="s">
        <v>960</v>
      </c>
      <c r="BP1232" s="120"/>
      <c r="BQ1232" s="8"/>
    </row>
    <row r="1233" spans="67:69">
      <c r="BO1233" s="295" t="s">
        <v>961</v>
      </c>
      <c r="BP1233" s="158"/>
      <c r="BQ1233" s="8"/>
    </row>
    <row r="1234" spans="67:69">
      <c r="BO1234" s="295" t="s">
        <v>962</v>
      </c>
      <c r="BP1234" s="120"/>
      <c r="BQ1234" s="8"/>
    </row>
    <row r="1235" spans="67:69">
      <c r="BO1235" s="295" t="s">
        <v>963</v>
      </c>
      <c r="BP1235" s="158"/>
      <c r="BQ1235" s="8"/>
    </row>
    <row r="1236" spans="67:69">
      <c r="BO1236" s="295" t="s">
        <v>964</v>
      </c>
      <c r="BP1236" s="101"/>
      <c r="BQ1236" s="8"/>
    </row>
    <row r="1237" spans="67:69">
      <c r="BO1237" s="295" t="s">
        <v>965</v>
      </c>
      <c r="BP1237" s="101"/>
      <c r="BQ1237" s="8"/>
    </row>
    <row r="1238" spans="67:69">
      <c r="BO1238" s="295" t="s">
        <v>966</v>
      </c>
      <c r="BP1238" s="101"/>
      <c r="BQ1238" s="8"/>
    </row>
    <row r="1239" spans="67:69">
      <c r="BO1239" s="295" t="s">
        <v>967</v>
      </c>
      <c r="BP1239" s="101"/>
      <c r="BQ1239" s="8"/>
    </row>
    <row r="1240" spans="67:69">
      <c r="BO1240" s="295" t="s">
        <v>968</v>
      </c>
      <c r="BP1240" s="101"/>
      <c r="BQ1240" s="8"/>
    </row>
    <row r="1241" spans="67:69">
      <c r="BO1241" s="295" t="s">
        <v>969</v>
      </c>
      <c r="BP1241" s="101"/>
      <c r="BQ1241" s="8"/>
    </row>
    <row r="1242" spans="67:69">
      <c r="BO1242" s="295" t="s">
        <v>970</v>
      </c>
      <c r="BP1242" s="101"/>
      <c r="BQ1242" s="8"/>
    </row>
    <row r="1243" spans="67:69">
      <c r="BO1243" s="295" t="s">
        <v>971</v>
      </c>
      <c r="BP1243" s="101"/>
      <c r="BQ1243" s="8"/>
    </row>
    <row r="1244" spans="67:69">
      <c r="BO1244" s="295" t="s">
        <v>972</v>
      </c>
      <c r="BP1244" s="176"/>
      <c r="BQ1244" s="8"/>
    </row>
    <row r="1245" spans="67:69">
      <c r="BO1245" s="295" t="s">
        <v>973</v>
      </c>
      <c r="BP1245" s="184"/>
      <c r="BQ1245" s="8"/>
    </row>
    <row r="1246" spans="67:69">
      <c r="BP1246" s="101"/>
      <c r="BQ1246" s="8"/>
    </row>
  </sheetData>
  <dataConsolidate/>
  <mergeCells count="152">
    <mergeCell ref="BD1103:BE1103"/>
    <mergeCell ref="BD1006:BD1007"/>
    <mergeCell ref="BE1006:BE1007"/>
    <mergeCell ref="BD1008:BD1011"/>
    <mergeCell ref="BE1008:BE1011"/>
    <mergeCell ref="BG1008:BG1011"/>
    <mergeCell ref="BD1012:BD1020"/>
    <mergeCell ref="BE1012:BE1020"/>
    <mergeCell ref="B43:Z43"/>
    <mergeCell ref="B44:C44"/>
    <mergeCell ref="D44:Z44"/>
    <mergeCell ref="B45:C45"/>
    <mergeCell ref="D45:Z45"/>
    <mergeCell ref="BD1004:BG1004"/>
    <mergeCell ref="B41:C41"/>
    <mergeCell ref="M41:N41"/>
    <mergeCell ref="O41:P41"/>
    <mergeCell ref="Q41:R41"/>
    <mergeCell ref="X41:Y41"/>
    <mergeCell ref="B42:C42"/>
    <mergeCell ref="M42:N42"/>
    <mergeCell ref="O42:P42"/>
    <mergeCell ref="Q42:R42"/>
    <mergeCell ref="X42:Y42"/>
    <mergeCell ref="B36:Z36"/>
    <mergeCell ref="B37:K37"/>
    <mergeCell ref="L37:Z37"/>
    <mergeCell ref="B38:F38"/>
    <mergeCell ref="G38:K38"/>
    <mergeCell ref="L38:L40"/>
    <mergeCell ref="M38:Z38"/>
    <mergeCell ref="B39:C40"/>
    <mergeCell ref="D39:D40"/>
    <mergeCell ref="E39:E40"/>
    <mergeCell ref="S39:W39"/>
    <mergeCell ref="X39:Y40"/>
    <mergeCell ref="Z39:Z40"/>
    <mergeCell ref="M40:N40"/>
    <mergeCell ref="O40:P40"/>
    <mergeCell ref="Q40:R40"/>
    <mergeCell ref="T40:U40"/>
    <mergeCell ref="F39:F40"/>
    <mergeCell ref="G39:G40"/>
    <mergeCell ref="H39:I40"/>
    <mergeCell ref="J39:J40"/>
    <mergeCell ref="K39:K40"/>
    <mergeCell ref="M39:R39"/>
    <mergeCell ref="G34:H34"/>
    <mergeCell ref="J34:K34"/>
    <mergeCell ref="M34:O34"/>
    <mergeCell ref="G35:H35"/>
    <mergeCell ref="J35:K35"/>
    <mergeCell ref="M35:O35"/>
    <mergeCell ref="M31:O31"/>
    <mergeCell ref="G32:H32"/>
    <mergeCell ref="J32:K32"/>
    <mergeCell ref="M32:O32"/>
    <mergeCell ref="G33:H33"/>
    <mergeCell ref="J33:K33"/>
    <mergeCell ref="M33:O33"/>
    <mergeCell ref="B29:B31"/>
    <mergeCell ref="C29:C31"/>
    <mergeCell ref="G29:H29"/>
    <mergeCell ref="J29:K29"/>
    <mergeCell ref="M29:O29"/>
    <mergeCell ref="G30:H30"/>
    <mergeCell ref="J30:K30"/>
    <mergeCell ref="M30:O30"/>
    <mergeCell ref="G31:H31"/>
    <mergeCell ref="J31:K31"/>
    <mergeCell ref="G27:H27"/>
    <mergeCell ref="J27:K27"/>
    <mergeCell ref="M27:O27"/>
    <mergeCell ref="G28:H28"/>
    <mergeCell ref="J28:K28"/>
    <mergeCell ref="M28:O28"/>
    <mergeCell ref="B25:B26"/>
    <mergeCell ref="C25:C26"/>
    <mergeCell ref="G25:H25"/>
    <mergeCell ref="J25:K25"/>
    <mergeCell ref="M25:O25"/>
    <mergeCell ref="G26:H26"/>
    <mergeCell ref="J26:K26"/>
    <mergeCell ref="M26:O26"/>
    <mergeCell ref="B22:B24"/>
    <mergeCell ref="C22:C24"/>
    <mergeCell ref="J22:K22"/>
    <mergeCell ref="M22:O22"/>
    <mergeCell ref="G23:H23"/>
    <mergeCell ref="J23:K23"/>
    <mergeCell ref="M23:O23"/>
    <mergeCell ref="G24:H24"/>
    <mergeCell ref="J24:K24"/>
    <mergeCell ref="M24:O24"/>
    <mergeCell ref="G20:H20"/>
    <mergeCell ref="J20:K20"/>
    <mergeCell ref="M20:O20"/>
    <mergeCell ref="G21:H21"/>
    <mergeCell ref="J21:K21"/>
    <mergeCell ref="M21:O21"/>
    <mergeCell ref="X16:Y16"/>
    <mergeCell ref="G18:H18"/>
    <mergeCell ref="J18:K18"/>
    <mergeCell ref="M18:O18"/>
    <mergeCell ref="G19:H19"/>
    <mergeCell ref="J19:K19"/>
    <mergeCell ref="M19:O19"/>
    <mergeCell ref="I16:I17"/>
    <mergeCell ref="J16:K17"/>
    <mergeCell ref="L16:L17"/>
    <mergeCell ref="M16:O17"/>
    <mergeCell ref="P16:U16"/>
    <mergeCell ref="V16:W16"/>
    <mergeCell ref="B14:Z14"/>
    <mergeCell ref="B15:B17"/>
    <mergeCell ref="C15:C17"/>
    <mergeCell ref="D15:W15"/>
    <mergeCell ref="X15:Y15"/>
    <mergeCell ref="Z15:Z17"/>
    <mergeCell ref="D16:D17"/>
    <mergeCell ref="E16:E17"/>
    <mergeCell ref="F16:F17"/>
    <mergeCell ref="G16:H17"/>
    <mergeCell ref="B12:Z12"/>
    <mergeCell ref="C13:D13"/>
    <mergeCell ref="F13:I13"/>
    <mergeCell ref="K13:N13"/>
    <mergeCell ref="O13:P13"/>
    <mergeCell ref="Q13:Z13"/>
    <mergeCell ref="B8:Z8"/>
    <mergeCell ref="B9:J9"/>
    <mergeCell ref="K9:Q9"/>
    <mergeCell ref="R9:T11"/>
    <mergeCell ref="U9:Z11"/>
    <mergeCell ref="C10:J10"/>
    <mergeCell ref="L10:Q10"/>
    <mergeCell ref="C11:E11"/>
    <mergeCell ref="F11:J11"/>
    <mergeCell ref="L11:Q11"/>
    <mergeCell ref="X5:Y5"/>
    <mergeCell ref="B6:Z6"/>
    <mergeCell ref="C7:I7"/>
    <mergeCell ref="L7:N7"/>
    <mergeCell ref="P7:U7"/>
    <mergeCell ref="V7:W7"/>
    <mergeCell ref="X7:Z7"/>
    <mergeCell ref="C1:U1"/>
    <mergeCell ref="B2:V2"/>
    <mergeCell ref="X2:Z2"/>
    <mergeCell ref="B3:V3"/>
    <mergeCell ref="X3:Y3"/>
    <mergeCell ref="B4:V4"/>
  </mergeCells>
  <dataValidations count="29">
    <dataValidation type="list" allowBlank="1" showInputMessage="1" showErrorMessage="1" error="No puede cambiar el Nombre del  Programa, sólo ebe seleccionarlo.  " sqref="C7:I7">
      <formula1>$BC$1005:$BC$1075</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Z18:Z35">
      <formula1>$AJ$6:$AJ$8</formula1>
    </dataValidation>
    <dataValidation type="list" allowBlank="1" showInputMessage="1" showErrorMessage="1" error="!!Debe elegir el tipo de indicador de la lista!!" prompt="!!Seleccione el tipo de indicador!!" sqref="I18:I35">
      <formula1>$AD$6:$AD$7</formula1>
    </dataValidation>
    <dataValidation allowBlank="1" showInputMessage="1" showErrorMessage="1" prompt="!!Registre la meta Programada al trimestre de reporte!!" sqref="W18:W35"/>
    <dataValidation allowBlank="1" showInputMessage="1" showErrorMessage="1" error="!!Registre en números relativos, la meta programada al trimestre de reporte!!" prompt="!!Registre en números relativos, la meta programada al trimestre de reporte!!" sqref="Y18:Y35"/>
    <dataValidation allowBlank="1" showInputMessage="1" showErrorMessage="1" error="!!Registre en números absolutos, la meta programada al trimestre de reporte!!" prompt="!!Registre en números absolutos, la meta programada al trimestre de reporte!!" sqref="X18:X35"/>
    <dataValidation type="list" allowBlank="1" showInputMessage="1" showErrorMessage="1" error="!!Debe seleccionar de la lista la frecuencia que mide el indicador!!" prompt="!!Seleccione la frecuencia para medir el indicador!!" sqref="M18:O35">
      <formula1>$AA$6:$AA$13</formula1>
    </dataValidation>
    <dataValidation type="list" allowBlank="1" showInputMessage="1" showErrorMessage="1" error="!!Debe seleccionar de la lista el sentido de medición del indicador!!!!" prompt="!!Seleccione el sentido de medición del indicador!!" sqref="L18:L35">
      <formula1>$AG$6:$AG$7</formula1>
    </dataValidation>
    <dataValidation type="custom" allowBlank="1" showInputMessage="1" showErrorMessage="1" error="!! No modifique esta información !!" sqref="B6:Z6 B7 J7 O7 V7:W7 B8:Z8 B9:Q9 R9:T11 K10:K11 B10:B11 B12:Z12 B13 E13 J13 O13:P13 B14:Z17 B36:Z40 B43:Z43 F41:F42 K41:L42 Q41:R42 W41:Z42">
      <formula1>0</formula1>
    </dataValidation>
    <dataValidation type="custom" allowBlank="1" showInputMessage="1" showErrorMessage="1" error="!!No modifique esta información!!" sqref="B41:C42">
      <formula1>0</formula1>
    </dataValidation>
    <dataValidation type="list" allowBlank="1" showInputMessage="1" showErrorMessage="1" sqref="Q13">
      <formula1>$BO$1005:$BO$1245</formula1>
    </dataValidation>
    <dataValidation allowBlank="1" showInputMessage="1" showErrorMessage="1" prompt="Registre el Objetivo del Programa sectorial al que contribuye el Programa Presupuestrio." sqref="L11:Q11"/>
    <dataValidation allowBlank="1" showInputMessage="1" showErrorMessage="1" error="!! No debe modificar esta información!!" sqref="X7:Z7"/>
    <dataValidation type="list" allowBlank="1" showInputMessage="1" showErrorMessage="1" error="!! Sólo debe seleccionar el Nombre de su Dependencia o Secretaría!!" sqref="P7:U7">
      <formula1>$BK$1005:$BK$1025</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H27:H35 G18:G35 H18:H23 H25">
      <formula1>$AF$6:$AF$10</formula1>
    </dataValidation>
    <dataValidation type="list" allowBlank="1" showInputMessage="1" showErrorMessage="1" error="!!Debe elegir la dimennsión que mide el indicador!!" prompt="!!Seleccione la dimensión que mide el indicador!!" sqref="K18 J18:J35">
      <formula1>$AE$6:$AE$9</formula1>
    </dataValidation>
    <dataValidation type="list" allowBlank="1" showInputMessage="1" showErrorMessage="1" sqref="H41:H42 T41:T42">
      <formula1>$AI$6:$AI$20</formula1>
    </dataValidation>
    <dataValidation type="list" allowBlank="1" showInputMessage="1" showErrorMessage="1" sqref="F11:J11">
      <formula1>$BI$1005:$BI$1075</formula1>
    </dataValidation>
    <dataValidation type="list" allowBlank="1" showInputMessage="1" showErrorMessage="1" sqref="U9">
      <formula1>$BP$1004:$BP$1010</formula1>
    </dataValidation>
    <dataValidation type="list" allowBlank="1" showInputMessage="1" showErrorMessage="1" sqref="C11:E11">
      <formula1>$BI$1005:$BI$1074</formula1>
    </dataValidation>
    <dataValidation type="list" allowBlank="1" showInputMessage="1" showErrorMessage="1" sqref="C10:J10">
      <formula1>$BH$1005:$BH$1009</formula1>
    </dataValidation>
    <dataValidation type="list" allowBlank="1" showInputMessage="1" showErrorMessage="1" sqref="K13">
      <formula1>$BN$1006:$BN$1118</formula1>
    </dataValidation>
    <dataValidation type="list" allowBlank="1" showInputMessage="1" showErrorMessage="1" sqref="F13">
      <formula1>$BM$1006:$BM$1033</formula1>
    </dataValidation>
    <dataValidation type="list" allowBlank="1" showInputMessage="1" showErrorMessage="1" sqref="C18">
      <formula1>FINES</formula1>
    </dataValidation>
    <dataValidation type="list" allowBlank="1" showInputMessage="1" showErrorMessage="1" sqref="C13:D13">
      <formula1>$BL$1005:$BL$1008</formula1>
    </dataValidation>
    <dataValidation type="list" allowBlank="1" showInputMessage="1" showErrorMessage="1" sqref="L10:N10">
      <formula1>$BJ$1005:$BJ$1048</formula1>
    </dataValidation>
    <dataValidation type="list" allowBlank="1" showInputMessage="1" showErrorMessage="1" error="!!No puede cambiar esta Información!!" sqref="L7:N7">
      <formula1>INDIRECT($K$7)</formula1>
    </dataValidation>
    <dataValidation type="list" allowBlank="1" showInputMessage="1" showErrorMessage="1" error="!! No puede cambiar esta información!!" prompt="!!Selecciones el Ramo Administrativo!!" sqref="K7">
      <formula1>$BD$1074:$BD$1101</formula1>
    </dataValidation>
    <dataValidation type="list" allowBlank="1" showInputMessage="1" showErrorMessage="1" error="!!Seleccione el Trimestre del Reporte!!" prompt="!!Seleccione el Trimestre del Reporte!!" sqref="Z3">
      <formula1>$AB$2:$AB$5</formula1>
    </dataValidation>
  </dataValidations>
  <pageMargins left="0.59055118110236227" right="0.59055118110236227" top="0.35433070866141736" bottom="0.35433070866141736" header="0" footer="0.31496062992125984"/>
  <pageSetup paperSize="5" scale="45" fitToWidth="0" fitToHeight="0" orientation="landscape" r:id="rId1"/>
  <headerFooter>
    <oddFooter>&amp;C&amp;P - &amp;N</oddFooter>
  </headerFooter>
  <rowBreaks count="1" manualBreakCount="1">
    <brk id="30"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1104</vt:i4>
      </vt:variant>
    </vt:vector>
  </HeadingPairs>
  <TitlesOfParts>
    <vt:vector size="1120" baseType="lpstr">
      <vt:lpstr>PA02 </vt:lpstr>
      <vt:lpstr>E112</vt:lpstr>
      <vt:lpstr>PA02 (Prov)</vt:lpstr>
      <vt:lpstr>INST. DE DOCUMENTACIÓN</vt:lpstr>
      <vt:lpstr>RADIO Y TV </vt:lpstr>
      <vt:lpstr>E011_CES</vt:lpstr>
      <vt:lpstr>E012_CES</vt:lpstr>
      <vt:lpstr>E013_REINSERCIÓN SOCIAL</vt:lpstr>
      <vt:lpstr>N014_Protec_Civil</vt:lpstr>
      <vt:lpstr>E015_CES</vt:lpstr>
      <vt:lpstr>P111</vt:lpstr>
      <vt:lpstr>P111 (Reserv_Terr)</vt:lpstr>
      <vt:lpstr>P111(Reg y Cat)</vt:lpstr>
      <vt:lpstr>E112 (DHIyEG)</vt:lpstr>
      <vt:lpstr>E112_DHIyEG</vt:lpstr>
      <vt:lpstr>E011 COMVIVES</vt:lpstr>
      <vt:lpstr>'E011 COMVIVES'!_01</vt:lpstr>
      <vt:lpstr>E011_CES!_01</vt:lpstr>
      <vt:lpstr>E012_CES!_01</vt:lpstr>
      <vt:lpstr>'E013_REINSERCIÓN SOCIAL'!_01</vt:lpstr>
      <vt:lpstr>E015_CES!_01</vt:lpstr>
      <vt:lpstr>'E112'!_01</vt:lpstr>
      <vt:lpstr>'E112 (DHIyEG)'!_01</vt:lpstr>
      <vt:lpstr>E112_DHIyEG!_01</vt:lpstr>
      <vt:lpstr>'INST. DE DOCUMENTACIÓN'!_01</vt:lpstr>
      <vt:lpstr>N014_Protec_Civil!_01</vt:lpstr>
      <vt:lpstr>'P111 (Reserv_Terr)'!_01</vt:lpstr>
      <vt:lpstr>'P111(Reg y Cat)'!_01</vt:lpstr>
      <vt:lpstr>'PA02 '!_01</vt:lpstr>
      <vt:lpstr>'PA02 (Prov)'!_01</vt:lpstr>
      <vt:lpstr>'RADIO Y TV '!_01</vt:lpstr>
      <vt:lpstr>_01</vt:lpstr>
      <vt:lpstr>'E011 COMVIVES'!_02</vt:lpstr>
      <vt:lpstr>E011_CES!_02</vt:lpstr>
      <vt:lpstr>E012_CES!_02</vt:lpstr>
      <vt:lpstr>'E013_REINSERCIÓN SOCIAL'!_02</vt:lpstr>
      <vt:lpstr>E015_CES!_02</vt:lpstr>
      <vt:lpstr>'E112'!_02</vt:lpstr>
      <vt:lpstr>'E112 (DHIyEG)'!_02</vt:lpstr>
      <vt:lpstr>E112_DHIyEG!_02</vt:lpstr>
      <vt:lpstr>'INST. DE DOCUMENTACIÓN'!_02</vt:lpstr>
      <vt:lpstr>N014_Protec_Civil!_02</vt:lpstr>
      <vt:lpstr>'P111 (Reserv_Terr)'!_02</vt:lpstr>
      <vt:lpstr>'P111(Reg y Cat)'!_02</vt:lpstr>
      <vt:lpstr>'PA02 '!_02</vt:lpstr>
      <vt:lpstr>'PA02 (Prov)'!_02</vt:lpstr>
      <vt:lpstr>'RADIO Y TV '!_02</vt:lpstr>
      <vt:lpstr>_02</vt:lpstr>
      <vt:lpstr>'E011 COMVIVES'!_03</vt:lpstr>
      <vt:lpstr>E011_CES!_03</vt:lpstr>
      <vt:lpstr>E012_CES!_03</vt:lpstr>
      <vt:lpstr>'E013_REINSERCIÓN SOCIAL'!_03</vt:lpstr>
      <vt:lpstr>E015_CES!_03</vt:lpstr>
      <vt:lpstr>'E112'!_03</vt:lpstr>
      <vt:lpstr>'E112 (DHIyEG)'!_03</vt:lpstr>
      <vt:lpstr>E112_DHIyEG!_03</vt:lpstr>
      <vt:lpstr>'INST. DE DOCUMENTACIÓN'!_03</vt:lpstr>
      <vt:lpstr>N014_Protec_Civil!_03</vt:lpstr>
      <vt:lpstr>'P111 (Reserv_Terr)'!_03</vt:lpstr>
      <vt:lpstr>'P111(Reg y Cat)'!_03</vt:lpstr>
      <vt:lpstr>'PA02 '!_03</vt:lpstr>
      <vt:lpstr>'PA02 (Prov)'!_03</vt:lpstr>
      <vt:lpstr>'RADIO Y TV '!_03</vt:lpstr>
      <vt:lpstr>_03</vt:lpstr>
      <vt:lpstr>'E011 COMVIVES'!_04</vt:lpstr>
      <vt:lpstr>E011_CES!_04</vt:lpstr>
      <vt:lpstr>E012_CES!_04</vt:lpstr>
      <vt:lpstr>'E013_REINSERCIÓN SOCIAL'!_04</vt:lpstr>
      <vt:lpstr>E015_CES!_04</vt:lpstr>
      <vt:lpstr>'E112'!_04</vt:lpstr>
      <vt:lpstr>'E112 (DHIyEG)'!_04</vt:lpstr>
      <vt:lpstr>E112_DHIyEG!_04</vt:lpstr>
      <vt:lpstr>'INST. DE DOCUMENTACIÓN'!_04</vt:lpstr>
      <vt:lpstr>N014_Protec_Civil!_04</vt:lpstr>
      <vt:lpstr>'P111 (Reserv_Terr)'!_04</vt:lpstr>
      <vt:lpstr>'P111(Reg y Cat)'!_04</vt:lpstr>
      <vt:lpstr>'PA02 '!_04</vt:lpstr>
      <vt:lpstr>'PA02 (Prov)'!_04</vt:lpstr>
      <vt:lpstr>'RADIO Y TV '!_04</vt:lpstr>
      <vt:lpstr>_04</vt:lpstr>
      <vt:lpstr>'E011 COMVIVES'!_05</vt:lpstr>
      <vt:lpstr>E011_CES!_05</vt:lpstr>
      <vt:lpstr>E012_CES!_05</vt:lpstr>
      <vt:lpstr>'E013_REINSERCIÓN SOCIAL'!_05</vt:lpstr>
      <vt:lpstr>E015_CES!_05</vt:lpstr>
      <vt:lpstr>'E112'!_05</vt:lpstr>
      <vt:lpstr>'E112 (DHIyEG)'!_05</vt:lpstr>
      <vt:lpstr>E112_DHIyEG!_05</vt:lpstr>
      <vt:lpstr>'INST. DE DOCUMENTACIÓN'!_05</vt:lpstr>
      <vt:lpstr>N014_Protec_Civil!_05</vt:lpstr>
      <vt:lpstr>'P111 (Reserv_Terr)'!_05</vt:lpstr>
      <vt:lpstr>'P111(Reg y Cat)'!_05</vt:lpstr>
      <vt:lpstr>'PA02 '!_05</vt:lpstr>
      <vt:lpstr>'PA02 (Prov)'!_05</vt:lpstr>
      <vt:lpstr>'RADIO Y TV '!_05</vt:lpstr>
      <vt:lpstr>_05</vt:lpstr>
      <vt:lpstr>'E011 COMVIVES'!_06</vt:lpstr>
      <vt:lpstr>E011_CES!_06</vt:lpstr>
      <vt:lpstr>E012_CES!_06</vt:lpstr>
      <vt:lpstr>'E013_REINSERCIÓN SOCIAL'!_06</vt:lpstr>
      <vt:lpstr>E015_CES!_06</vt:lpstr>
      <vt:lpstr>'E112'!_06</vt:lpstr>
      <vt:lpstr>'E112 (DHIyEG)'!_06</vt:lpstr>
      <vt:lpstr>E112_DHIyEG!_06</vt:lpstr>
      <vt:lpstr>'INST. DE DOCUMENTACIÓN'!_06</vt:lpstr>
      <vt:lpstr>N014_Protec_Civil!_06</vt:lpstr>
      <vt:lpstr>'P111 (Reserv_Terr)'!_06</vt:lpstr>
      <vt:lpstr>'P111(Reg y Cat)'!_06</vt:lpstr>
      <vt:lpstr>'PA02 '!_06</vt:lpstr>
      <vt:lpstr>'PA02 (Prov)'!_06</vt:lpstr>
      <vt:lpstr>'RADIO Y TV '!_06</vt:lpstr>
      <vt:lpstr>_06</vt:lpstr>
      <vt:lpstr>'E011 COMVIVES'!_07</vt:lpstr>
      <vt:lpstr>E011_CES!_07</vt:lpstr>
      <vt:lpstr>E012_CES!_07</vt:lpstr>
      <vt:lpstr>'E013_REINSERCIÓN SOCIAL'!_07</vt:lpstr>
      <vt:lpstr>E015_CES!_07</vt:lpstr>
      <vt:lpstr>'E112'!_07</vt:lpstr>
      <vt:lpstr>'E112 (DHIyEG)'!_07</vt:lpstr>
      <vt:lpstr>E112_DHIyEG!_07</vt:lpstr>
      <vt:lpstr>'INST. DE DOCUMENTACIÓN'!_07</vt:lpstr>
      <vt:lpstr>N014_Protec_Civil!_07</vt:lpstr>
      <vt:lpstr>'P111 (Reserv_Terr)'!_07</vt:lpstr>
      <vt:lpstr>'P111(Reg y Cat)'!_07</vt:lpstr>
      <vt:lpstr>'PA02 '!_07</vt:lpstr>
      <vt:lpstr>'PA02 (Prov)'!_07</vt:lpstr>
      <vt:lpstr>'RADIO Y TV '!_07</vt:lpstr>
      <vt:lpstr>_07</vt:lpstr>
      <vt:lpstr>'E011 COMVIVES'!_08</vt:lpstr>
      <vt:lpstr>E011_CES!_08</vt:lpstr>
      <vt:lpstr>E012_CES!_08</vt:lpstr>
      <vt:lpstr>'E013_REINSERCIÓN SOCIAL'!_08</vt:lpstr>
      <vt:lpstr>E015_CES!_08</vt:lpstr>
      <vt:lpstr>'E112'!_08</vt:lpstr>
      <vt:lpstr>'E112 (DHIyEG)'!_08</vt:lpstr>
      <vt:lpstr>E112_DHIyEG!_08</vt:lpstr>
      <vt:lpstr>'INST. DE DOCUMENTACIÓN'!_08</vt:lpstr>
      <vt:lpstr>N014_Protec_Civil!_08</vt:lpstr>
      <vt:lpstr>'P111 (Reserv_Terr)'!_08</vt:lpstr>
      <vt:lpstr>'P111(Reg y Cat)'!_08</vt:lpstr>
      <vt:lpstr>'PA02 '!_08</vt:lpstr>
      <vt:lpstr>'PA02 (Prov)'!_08</vt:lpstr>
      <vt:lpstr>'RADIO Y TV '!_08</vt:lpstr>
      <vt:lpstr>_08</vt:lpstr>
      <vt:lpstr>'E011 COMVIVES'!_09</vt:lpstr>
      <vt:lpstr>E011_CES!_09</vt:lpstr>
      <vt:lpstr>E012_CES!_09</vt:lpstr>
      <vt:lpstr>'E013_REINSERCIÓN SOCIAL'!_09</vt:lpstr>
      <vt:lpstr>E015_CES!_09</vt:lpstr>
      <vt:lpstr>'E112'!_09</vt:lpstr>
      <vt:lpstr>'E112 (DHIyEG)'!_09</vt:lpstr>
      <vt:lpstr>E112_DHIyEG!_09</vt:lpstr>
      <vt:lpstr>'INST. DE DOCUMENTACIÓN'!_09</vt:lpstr>
      <vt:lpstr>N014_Protec_Civil!_09</vt:lpstr>
      <vt:lpstr>'P111 (Reserv_Terr)'!_09</vt:lpstr>
      <vt:lpstr>'P111(Reg y Cat)'!_09</vt:lpstr>
      <vt:lpstr>'PA02 '!_09</vt:lpstr>
      <vt:lpstr>'PA02 (Prov)'!_09</vt:lpstr>
      <vt:lpstr>'RADIO Y TV '!_09</vt:lpstr>
      <vt:lpstr>_09</vt:lpstr>
      <vt:lpstr>'E011 COMVIVES'!_10</vt:lpstr>
      <vt:lpstr>E011_CES!_10</vt:lpstr>
      <vt:lpstr>E012_CES!_10</vt:lpstr>
      <vt:lpstr>'E013_REINSERCIÓN SOCIAL'!_10</vt:lpstr>
      <vt:lpstr>E015_CES!_10</vt:lpstr>
      <vt:lpstr>'E112'!_10</vt:lpstr>
      <vt:lpstr>'E112 (DHIyEG)'!_10</vt:lpstr>
      <vt:lpstr>E112_DHIyEG!_10</vt:lpstr>
      <vt:lpstr>'INST. DE DOCUMENTACIÓN'!_10</vt:lpstr>
      <vt:lpstr>N014_Protec_Civil!_10</vt:lpstr>
      <vt:lpstr>'P111 (Reserv_Terr)'!_10</vt:lpstr>
      <vt:lpstr>'P111(Reg y Cat)'!_10</vt:lpstr>
      <vt:lpstr>'PA02 '!_10</vt:lpstr>
      <vt:lpstr>'PA02 (Prov)'!_10</vt:lpstr>
      <vt:lpstr>'RADIO Y TV '!_10</vt:lpstr>
      <vt:lpstr>_10</vt:lpstr>
      <vt:lpstr>'E011 COMVIVES'!_11</vt:lpstr>
      <vt:lpstr>E011_CES!_11</vt:lpstr>
      <vt:lpstr>E012_CES!_11</vt:lpstr>
      <vt:lpstr>'E013_REINSERCIÓN SOCIAL'!_11</vt:lpstr>
      <vt:lpstr>E015_CES!_11</vt:lpstr>
      <vt:lpstr>'E112'!_11</vt:lpstr>
      <vt:lpstr>'E112 (DHIyEG)'!_11</vt:lpstr>
      <vt:lpstr>E112_DHIyEG!_11</vt:lpstr>
      <vt:lpstr>'INST. DE DOCUMENTACIÓN'!_11</vt:lpstr>
      <vt:lpstr>N014_Protec_Civil!_11</vt:lpstr>
      <vt:lpstr>'P111 (Reserv_Terr)'!_11</vt:lpstr>
      <vt:lpstr>'P111(Reg y Cat)'!_11</vt:lpstr>
      <vt:lpstr>'PA02 '!_11</vt:lpstr>
      <vt:lpstr>'PA02 (Prov)'!_11</vt:lpstr>
      <vt:lpstr>'RADIO Y TV '!_11</vt:lpstr>
      <vt:lpstr>_11</vt:lpstr>
      <vt:lpstr>'E011 COMVIVES'!_12</vt:lpstr>
      <vt:lpstr>E011_CES!_12</vt:lpstr>
      <vt:lpstr>E012_CES!_12</vt:lpstr>
      <vt:lpstr>'E013_REINSERCIÓN SOCIAL'!_12</vt:lpstr>
      <vt:lpstr>E015_CES!_12</vt:lpstr>
      <vt:lpstr>'E112'!_12</vt:lpstr>
      <vt:lpstr>'E112 (DHIyEG)'!_12</vt:lpstr>
      <vt:lpstr>E112_DHIyEG!_12</vt:lpstr>
      <vt:lpstr>'INST. DE DOCUMENTACIÓN'!_12</vt:lpstr>
      <vt:lpstr>N014_Protec_Civil!_12</vt:lpstr>
      <vt:lpstr>'P111 (Reserv_Terr)'!_12</vt:lpstr>
      <vt:lpstr>'P111(Reg y Cat)'!_12</vt:lpstr>
      <vt:lpstr>'PA02 '!_12</vt:lpstr>
      <vt:lpstr>'PA02 (Prov)'!_12</vt:lpstr>
      <vt:lpstr>'RADIO Y TV '!_12</vt:lpstr>
      <vt:lpstr>_12</vt:lpstr>
      <vt:lpstr>'E011 COMVIVES'!_13</vt:lpstr>
      <vt:lpstr>E011_CES!_13</vt:lpstr>
      <vt:lpstr>E012_CES!_13</vt:lpstr>
      <vt:lpstr>'E013_REINSERCIÓN SOCIAL'!_13</vt:lpstr>
      <vt:lpstr>E015_CES!_13</vt:lpstr>
      <vt:lpstr>'E112'!_13</vt:lpstr>
      <vt:lpstr>'E112 (DHIyEG)'!_13</vt:lpstr>
      <vt:lpstr>E112_DHIyEG!_13</vt:lpstr>
      <vt:lpstr>'INST. DE DOCUMENTACIÓN'!_13</vt:lpstr>
      <vt:lpstr>N014_Protec_Civil!_13</vt:lpstr>
      <vt:lpstr>'P111 (Reserv_Terr)'!_13</vt:lpstr>
      <vt:lpstr>'P111(Reg y Cat)'!_13</vt:lpstr>
      <vt:lpstr>'PA02 '!_13</vt:lpstr>
      <vt:lpstr>'PA02 (Prov)'!_13</vt:lpstr>
      <vt:lpstr>'RADIO Y TV '!_13</vt:lpstr>
      <vt:lpstr>_13</vt:lpstr>
      <vt:lpstr>'E011 COMVIVES'!_14</vt:lpstr>
      <vt:lpstr>E011_CES!_14</vt:lpstr>
      <vt:lpstr>E012_CES!_14</vt:lpstr>
      <vt:lpstr>'E013_REINSERCIÓN SOCIAL'!_14</vt:lpstr>
      <vt:lpstr>E015_CES!_14</vt:lpstr>
      <vt:lpstr>'E112'!_14</vt:lpstr>
      <vt:lpstr>'E112 (DHIyEG)'!_14</vt:lpstr>
      <vt:lpstr>E112_DHIyEG!_14</vt:lpstr>
      <vt:lpstr>'INST. DE DOCUMENTACIÓN'!_14</vt:lpstr>
      <vt:lpstr>N014_Protec_Civil!_14</vt:lpstr>
      <vt:lpstr>'P111 (Reserv_Terr)'!_14</vt:lpstr>
      <vt:lpstr>'P111(Reg y Cat)'!_14</vt:lpstr>
      <vt:lpstr>'PA02 '!_14</vt:lpstr>
      <vt:lpstr>'PA02 (Prov)'!_14</vt:lpstr>
      <vt:lpstr>'RADIO Y TV '!_14</vt:lpstr>
      <vt:lpstr>_14</vt:lpstr>
      <vt:lpstr>'E011 COMVIVES'!_15</vt:lpstr>
      <vt:lpstr>E011_CES!_15</vt:lpstr>
      <vt:lpstr>E012_CES!_15</vt:lpstr>
      <vt:lpstr>'E013_REINSERCIÓN SOCIAL'!_15</vt:lpstr>
      <vt:lpstr>E015_CES!_15</vt:lpstr>
      <vt:lpstr>'E112'!_15</vt:lpstr>
      <vt:lpstr>'E112 (DHIyEG)'!_15</vt:lpstr>
      <vt:lpstr>E112_DHIyEG!_15</vt:lpstr>
      <vt:lpstr>'INST. DE DOCUMENTACIÓN'!_15</vt:lpstr>
      <vt:lpstr>N014_Protec_Civil!_15</vt:lpstr>
      <vt:lpstr>'P111 (Reserv_Terr)'!_15</vt:lpstr>
      <vt:lpstr>'P111(Reg y Cat)'!_15</vt:lpstr>
      <vt:lpstr>'PA02 '!_15</vt:lpstr>
      <vt:lpstr>'PA02 (Prov)'!_15</vt:lpstr>
      <vt:lpstr>'RADIO Y TV '!_15</vt:lpstr>
      <vt:lpstr>_15</vt:lpstr>
      <vt:lpstr>'E011 COMVIVES'!_16</vt:lpstr>
      <vt:lpstr>E011_CES!_16</vt:lpstr>
      <vt:lpstr>E012_CES!_16</vt:lpstr>
      <vt:lpstr>'E013_REINSERCIÓN SOCIAL'!_16</vt:lpstr>
      <vt:lpstr>E015_CES!_16</vt:lpstr>
      <vt:lpstr>'E112'!_16</vt:lpstr>
      <vt:lpstr>'E112 (DHIyEG)'!_16</vt:lpstr>
      <vt:lpstr>E112_DHIyEG!_16</vt:lpstr>
      <vt:lpstr>'INST. DE DOCUMENTACIÓN'!_16</vt:lpstr>
      <vt:lpstr>N014_Protec_Civil!_16</vt:lpstr>
      <vt:lpstr>'P111 (Reserv_Terr)'!_16</vt:lpstr>
      <vt:lpstr>'P111(Reg y Cat)'!_16</vt:lpstr>
      <vt:lpstr>'PA02 '!_16</vt:lpstr>
      <vt:lpstr>'PA02 (Prov)'!_16</vt:lpstr>
      <vt:lpstr>'RADIO Y TV '!_16</vt:lpstr>
      <vt:lpstr>_16</vt:lpstr>
      <vt:lpstr>'E011 COMVIVES'!_17</vt:lpstr>
      <vt:lpstr>E011_CES!_17</vt:lpstr>
      <vt:lpstr>E012_CES!_17</vt:lpstr>
      <vt:lpstr>'E013_REINSERCIÓN SOCIAL'!_17</vt:lpstr>
      <vt:lpstr>E015_CES!_17</vt:lpstr>
      <vt:lpstr>'E112'!_17</vt:lpstr>
      <vt:lpstr>'E112 (DHIyEG)'!_17</vt:lpstr>
      <vt:lpstr>E112_DHIyEG!_17</vt:lpstr>
      <vt:lpstr>'INST. DE DOCUMENTACIÓN'!_17</vt:lpstr>
      <vt:lpstr>N014_Protec_Civil!_17</vt:lpstr>
      <vt:lpstr>'P111 (Reserv_Terr)'!_17</vt:lpstr>
      <vt:lpstr>'P111(Reg y Cat)'!_17</vt:lpstr>
      <vt:lpstr>'PA02 '!_17</vt:lpstr>
      <vt:lpstr>'PA02 (Prov)'!_17</vt:lpstr>
      <vt:lpstr>'RADIO Y TV '!_17</vt:lpstr>
      <vt:lpstr>_17</vt:lpstr>
      <vt:lpstr>'E011 COMVIVES'!_18</vt:lpstr>
      <vt:lpstr>E011_CES!_18</vt:lpstr>
      <vt:lpstr>E012_CES!_18</vt:lpstr>
      <vt:lpstr>'E013_REINSERCIÓN SOCIAL'!_18</vt:lpstr>
      <vt:lpstr>E015_CES!_18</vt:lpstr>
      <vt:lpstr>'E112'!_18</vt:lpstr>
      <vt:lpstr>'E112 (DHIyEG)'!_18</vt:lpstr>
      <vt:lpstr>E112_DHIyEG!_18</vt:lpstr>
      <vt:lpstr>'INST. DE DOCUMENTACIÓN'!_18</vt:lpstr>
      <vt:lpstr>N014_Protec_Civil!_18</vt:lpstr>
      <vt:lpstr>'P111'!_18</vt:lpstr>
      <vt:lpstr>'P111 (Reserv_Terr)'!_18</vt:lpstr>
      <vt:lpstr>'P111(Reg y Cat)'!_18</vt:lpstr>
      <vt:lpstr>'PA02 '!_18</vt:lpstr>
      <vt:lpstr>'PA02 (Prov)'!_18</vt:lpstr>
      <vt:lpstr>'RADIO Y TV '!_18</vt:lpstr>
      <vt:lpstr>'E011 COMVIVES'!_19</vt:lpstr>
      <vt:lpstr>E011_CES!_19</vt:lpstr>
      <vt:lpstr>E012_CES!_19</vt:lpstr>
      <vt:lpstr>'E013_REINSERCIÓN SOCIAL'!_19</vt:lpstr>
      <vt:lpstr>E015_CES!_19</vt:lpstr>
      <vt:lpstr>'E112'!_19</vt:lpstr>
      <vt:lpstr>'E112 (DHIyEG)'!_19</vt:lpstr>
      <vt:lpstr>E112_DHIyEG!_19</vt:lpstr>
      <vt:lpstr>'INST. DE DOCUMENTACIÓN'!_19</vt:lpstr>
      <vt:lpstr>N014_Protec_Civil!_19</vt:lpstr>
      <vt:lpstr>'P111'!_19</vt:lpstr>
      <vt:lpstr>'P111 (Reserv_Terr)'!_19</vt:lpstr>
      <vt:lpstr>'P111(Reg y Cat)'!_19</vt:lpstr>
      <vt:lpstr>'PA02 '!_19</vt:lpstr>
      <vt:lpstr>'PA02 (Prov)'!_19</vt:lpstr>
      <vt:lpstr>'RADIO Y TV '!_19</vt:lpstr>
      <vt:lpstr>'E011 COMVIVES'!_20</vt:lpstr>
      <vt:lpstr>E011_CES!_20</vt:lpstr>
      <vt:lpstr>E012_CES!_20</vt:lpstr>
      <vt:lpstr>'E013_REINSERCIÓN SOCIAL'!_20</vt:lpstr>
      <vt:lpstr>E015_CES!_20</vt:lpstr>
      <vt:lpstr>'E112'!_20</vt:lpstr>
      <vt:lpstr>'E112 (DHIyEG)'!_20</vt:lpstr>
      <vt:lpstr>E112_DHIyEG!_20</vt:lpstr>
      <vt:lpstr>'INST. DE DOCUMENTACIÓN'!_20</vt:lpstr>
      <vt:lpstr>N014_Protec_Civil!_20</vt:lpstr>
      <vt:lpstr>'P111'!_20</vt:lpstr>
      <vt:lpstr>'P111 (Reserv_Terr)'!_20</vt:lpstr>
      <vt:lpstr>'P111(Reg y Cat)'!_20</vt:lpstr>
      <vt:lpstr>'PA02 '!_20</vt:lpstr>
      <vt:lpstr>'PA02 (Prov)'!_20</vt:lpstr>
      <vt:lpstr>'RADIO Y TV '!_20</vt:lpstr>
      <vt:lpstr>'E011 COMVIVES'!_21</vt:lpstr>
      <vt:lpstr>E011_CES!_21</vt:lpstr>
      <vt:lpstr>E012_CES!_21</vt:lpstr>
      <vt:lpstr>'E013_REINSERCIÓN SOCIAL'!_21</vt:lpstr>
      <vt:lpstr>E015_CES!_21</vt:lpstr>
      <vt:lpstr>'E112'!_21</vt:lpstr>
      <vt:lpstr>'E112 (DHIyEG)'!_21</vt:lpstr>
      <vt:lpstr>E112_DHIyEG!_21</vt:lpstr>
      <vt:lpstr>'INST. DE DOCUMENTACIÓN'!_21</vt:lpstr>
      <vt:lpstr>N014_Protec_Civil!_21</vt:lpstr>
      <vt:lpstr>'P111'!_21</vt:lpstr>
      <vt:lpstr>'P111 (Reserv_Terr)'!_21</vt:lpstr>
      <vt:lpstr>'P111(Reg y Cat)'!_21</vt:lpstr>
      <vt:lpstr>'PA02 '!_21</vt:lpstr>
      <vt:lpstr>'PA02 (Prov)'!_21</vt:lpstr>
      <vt:lpstr>'RADIO Y TV '!_21</vt:lpstr>
      <vt:lpstr>'E011 COMVIVES'!_22</vt:lpstr>
      <vt:lpstr>E011_CES!_22</vt:lpstr>
      <vt:lpstr>E012_CES!_22</vt:lpstr>
      <vt:lpstr>'E013_REINSERCIÓN SOCIAL'!_22</vt:lpstr>
      <vt:lpstr>E015_CES!_22</vt:lpstr>
      <vt:lpstr>'E112'!_22</vt:lpstr>
      <vt:lpstr>'E112 (DHIyEG)'!_22</vt:lpstr>
      <vt:lpstr>E112_DHIyEG!_22</vt:lpstr>
      <vt:lpstr>'INST. DE DOCUMENTACIÓN'!_22</vt:lpstr>
      <vt:lpstr>N014_Protec_Civil!_22</vt:lpstr>
      <vt:lpstr>'P111'!_22</vt:lpstr>
      <vt:lpstr>'P111 (Reserv_Terr)'!_22</vt:lpstr>
      <vt:lpstr>'P111(Reg y Cat)'!_22</vt:lpstr>
      <vt:lpstr>'PA02 '!_22</vt:lpstr>
      <vt:lpstr>'PA02 (Prov)'!_22</vt:lpstr>
      <vt:lpstr>'RADIO Y TV '!_22</vt:lpstr>
      <vt:lpstr>'E011 COMVIVES'!_23</vt:lpstr>
      <vt:lpstr>E011_CES!_23</vt:lpstr>
      <vt:lpstr>E012_CES!_23</vt:lpstr>
      <vt:lpstr>'E013_REINSERCIÓN SOCIAL'!_23</vt:lpstr>
      <vt:lpstr>E015_CES!_23</vt:lpstr>
      <vt:lpstr>'E112'!_23</vt:lpstr>
      <vt:lpstr>'E112 (DHIyEG)'!_23</vt:lpstr>
      <vt:lpstr>E112_DHIyEG!_23</vt:lpstr>
      <vt:lpstr>'INST. DE DOCUMENTACIÓN'!_23</vt:lpstr>
      <vt:lpstr>N014_Protec_Civil!_23</vt:lpstr>
      <vt:lpstr>'P111'!_23</vt:lpstr>
      <vt:lpstr>'P111 (Reserv_Terr)'!_23</vt:lpstr>
      <vt:lpstr>'P111(Reg y Cat)'!_23</vt:lpstr>
      <vt:lpstr>'PA02 '!_23</vt:lpstr>
      <vt:lpstr>'PA02 (Prov)'!_23</vt:lpstr>
      <vt:lpstr>'RADIO Y TV '!_23</vt:lpstr>
      <vt:lpstr>'E011 COMVIVES'!_24</vt:lpstr>
      <vt:lpstr>E011_CES!_24</vt:lpstr>
      <vt:lpstr>E012_CES!_24</vt:lpstr>
      <vt:lpstr>'E013_REINSERCIÓN SOCIAL'!_24</vt:lpstr>
      <vt:lpstr>E015_CES!_24</vt:lpstr>
      <vt:lpstr>'E112'!_24</vt:lpstr>
      <vt:lpstr>'E112 (DHIyEG)'!_24</vt:lpstr>
      <vt:lpstr>E112_DHIyEG!_24</vt:lpstr>
      <vt:lpstr>'INST. DE DOCUMENTACIÓN'!_24</vt:lpstr>
      <vt:lpstr>N014_Protec_Civil!_24</vt:lpstr>
      <vt:lpstr>'P111'!_24</vt:lpstr>
      <vt:lpstr>'P111 (Reserv_Terr)'!_24</vt:lpstr>
      <vt:lpstr>'P111(Reg y Cat)'!_24</vt:lpstr>
      <vt:lpstr>'PA02 '!_24</vt:lpstr>
      <vt:lpstr>'PA02 (Prov)'!_24</vt:lpstr>
      <vt:lpstr>'RADIO Y TV '!_24</vt:lpstr>
      <vt:lpstr>'E011 COMVIVES'!_26</vt:lpstr>
      <vt:lpstr>E011_CES!_26</vt:lpstr>
      <vt:lpstr>E012_CES!_26</vt:lpstr>
      <vt:lpstr>'E013_REINSERCIÓN SOCIAL'!_26</vt:lpstr>
      <vt:lpstr>E015_CES!_26</vt:lpstr>
      <vt:lpstr>'E112'!_26</vt:lpstr>
      <vt:lpstr>'E112 (DHIyEG)'!_26</vt:lpstr>
      <vt:lpstr>E112_DHIyEG!_26</vt:lpstr>
      <vt:lpstr>'INST. DE DOCUMENTACIÓN'!_26</vt:lpstr>
      <vt:lpstr>N014_Protec_Civil!_26</vt:lpstr>
      <vt:lpstr>'P111'!_26</vt:lpstr>
      <vt:lpstr>'P111 (Reserv_Terr)'!_26</vt:lpstr>
      <vt:lpstr>'P111(Reg y Cat)'!_26</vt:lpstr>
      <vt:lpstr>'PA02 '!_26</vt:lpstr>
      <vt:lpstr>'PA02 (Prov)'!_26</vt:lpstr>
      <vt:lpstr>'RADIO Y TV '!_26</vt:lpstr>
      <vt:lpstr>'E011 COMVIVES'!_27</vt:lpstr>
      <vt:lpstr>E011_CES!_27</vt:lpstr>
      <vt:lpstr>E012_CES!_27</vt:lpstr>
      <vt:lpstr>'E013_REINSERCIÓN SOCIAL'!_27</vt:lpstr>
      <vt:lpstr>E015_CES!_27</vt:lpstr>
      <vt:lpstr>'E112'!_27</vt:lpstr>
      <vt:lpstr>'E112 (DHIyEG)'!_27</vt:lpstr>
      <vt:lpstr>E112_DHIyEG!_27</vt:lpstr>
      <vt:lpstr>'INST. DE DOCUMENTACIÓN'!_27</vt:lpstr>
      <vt:lpstr>N014_Protec_Civil!_27</vt:lpstr>
      <vt:lpstr>'P111'!_27</vt:lpstr>
      <vt:lpstr>'P111 (Reserv_Terr)'!_27</vt:lpstr>
      <vt:lpstr>'P111(Reg y Cat)'!_27</vt:lpstr>
      <vt:lpstr>'PA02 '!_27</vt:lpstr>
      <vt:lpstr>'PA02 (Prov)'!_27</vt:lpstr>
      <vt:lpstr>'RADIO Y TV '!_27</vt:lpstr>
      <vt:lpstr>'E011 COMVIVES'!_28</vt:lpstr>
      <vt:lpstr>E011_CES!_28</vt:lpstr>
      <vt:lpstr>E012_CES!_28</vt:lpstr>
      <vt:lpstr>'E013_REINSERCIÓN SOCIAL'!_28</vt:lpstr>
      <vt:lpstr>E015_CES!_28</vt:lpstr>
      <vt:lpstr>'E112'!_28</vt:lpstr>
      <vt:lpstr>'E112 (DHIyEG)'!_28</vt:lpstr>
      <vt:lpstr>E112_DHIyEG!_28</vt:lpstr>
      <vt:lpstr>'INST. DE DOCUMENTACIÓN'!_28</vt:lpstr>
      <vt:lpstr>N014_Protec_Civil!_28</vt:lpstr>
      <vt:lpstr>'P111'!_28</vt:lpstr>
      <vt:lpstr>'P111 (Reserv_Terr)'!_28</vt:lpstr>
      <vt:lpstr>'P111(Reg y Cat)'!_28</vt:lpstr>
      <vt:lpstr>'PA02 '!_28</vt:lpstr>
      <vt:lpstr>'PA02 (Prov)'!_28</vt:lpstr>
      <vt:lpstr>'RADIO Y TV '!_28</vt:lpstr>
      <vt:lpstr>'E011 COMVIVES'!_29</vt:lpstr>
      <vt:lpstr>E011_CES!_29</vt:lpstr>
      <vt:lpstr>E012_CES!_29</vt:lpstr>
      <vt:lpstr>'E013_REINSERCIÓN SOCIAL'!_29</vt:lpstr>
      <vt:lpstr>E015_CES!_29</vt:lpstr>
      <vt:lpstr>'E112'!_29</vt:lpstr>
      <vt:lpstr>'E112 (DHIyEG)'!_29</vt:lpstr>
      <vt:lpstr>E112_DHIyEG!_29</vt:lpstr>
      <vt:lpstr>'INST. DE DOCUMENTACIÓN'!_29</vt:lpstr>
      <vt:lpstr>N014_Protec_Civil!_29</vt:lpstr>
      <vt:lpstr>'P111'!_29</vt:lpstr>
      <vt:lpstr>'P111 (Reserv_Terr)'!_29</vt:lpstr>
      <vt:lpstr>'P111(Reg y Cat)'!_29</vt:lpstr>
      <vt:lpstr>'PA02 '!_29</vt:lpstr>
      <vt:lpstr>'PA02 (Prov)'!_29</vt:lpstr>
      <vt:lpstr>'RADIO Y TV '!_29</vt:lpstr>
      <vt:lpstr>'E011 COMVIVES'!_Órganos_Autónomos</vt:lpstr>
      <vt:lpstr>E011_CES!_Órganos_Autónomos</vt:lpstr>
      <vt:lpstr>E012_CES!_Órganos_Autónomos</vt:lpstr>
      <vt:lpstr>'E013_REINSERCIÓN SOCIAL'!_Órganos_Autónomos</vt:lpstr>
      <vt:lpstr>E015_CES!_Órganos_Autónomos</vt:lpstr>
      <vt:lpstr>'E112'!_Órganos_Autónomos</vt:lpstr>
      <vt:lpstr>'E112 (DHIyEG)'!_Órganos_Autónomos</vt:lpstr>
      <vt:lpstr>E112_DHIyEG!_Órganos_Autónomos</vt:lpstr>
      <vt:lpstr>'INST. DE DOCUMENTACIÓN'!_Órganos_Autónomos</vt:lpstr>
      <vt:lpstr>N014_Protec_Civil!_Órganos_Autónomos</vt:lpstr>
      <vt:lpstr>'P111 (Reserv_Terr)'!_Órganos_Autónomos</vt:lpstr>
      <vt:lpstr>'P111(Reg y Cat)'!_Órganos_Autónomos</vt:lpstr>
      <vt:lpstr>'PA02 '!_Órganos_Autónomos</vt:lpstr>
      <vt:lpstr>'PA02 (Prov)'!_Órganos_Autónomos</vt:lpstr>
      <vt:lpstr>'RADIO Y TV '!_Órganos_Autónomos</vt:lpstr>
      <vt:lpstr>_Órganos_Autónomos</vt:lpstr>
      <vt:lpstr>'E011 COMVIVES'!_Poder_Judicial</vt:lpstr>
      <vt:lpstr>E011_CES!_Poder_Judicial</vt:lpstr>
      <vt:lpstr>E012_CES!_Poder_Judicial</vt:lpstr>
      <vt:lpstr>'E013_REINSERCIÓN SOCIAL'!_Poder_Judicial</vt:lpstr>
      <vt:lpstr>E015_CES!_Poder_Judicial</vt:lpstr>
      <vt:lpstr>'E112'!_Poder_Judicial</vt:lpstr>
      <vt:lpstr>'E112 (DHIyEG)'!_Poder_Judicial</vt:lpstr>
      <vt:lpstr>E112_DHIyEG!_Poder_Judicial</vt:lpstr>
      <vt:lpstr>'INST. DE DOCUMENTACIÓN'!_Poder_Judicial</vt:lpstr>
      <vt:lpstr>N014_Protec_Civil!_Poder_Judicial</vt:lpstr>
      <vt:lpstr>'P111 (Reserv_Terr)'!_Poder_Judicial</vt:lpstr>
      <vt:lpstr>'P111(Reg y Cat)'!_Poder_Judicial</vt:lpstr>
      <vt:lpstr>'PA02 '!_Poder_Judicial</vt:lpstr>
      <vt:lpstr>'PA02 (Prov)'!_Poder_Judicial</vt:lpstr>
      <vt:lpstr>'RADIO Y TV '!_Poder_Judicial</vt:lpstr>
      <vt:lpstr>_Poder_Judicial</vt:lpstr>
      <vt:lpstr>'E011 COMVIVES'!_Poder_Legislativo</vt:lpstr>
      <vt:lpstr>E011_CES!_Poder_Legislativo</vt:lpstr>
      <vt:lpstr>E012_CES!_Poder_Legislativo</vt:lpstr>
      <vt:lpstr>'E013_REINSERCIÓN SOCIAL'!_Poder_Legislativo</vt:lpstr>
      <vt:lpstr>E015_CES!_Poder_Legislativo</vt:lpstr>
      <vt:lpstr>'E112'!_Poder_Legislativo</vt:lpstr>
      <vt:lpstr>'E112 (DHIyEG)'!_Poder_Legislativo</vt:lpstr>
      <vt:lpstr>E112_DHIyEG!_Poder_Legislativo</vt:lpstr>
      <vt:lpstr>'INST. DE DOCUMENTACIÓN'!_Poder_Legislativo</vt:lpstr>
      <vt:lpstr>N014_Protec_Civil!_Poder_Legislativo</vt:lpstr>
      <vt:lpstr>'P111 (Reserv_Terr)'!_Poder_Legislativo</vt:lpstr>
      <vt:lpstr>'P111(Reg y Cat)'!_Poder_Legislativo</vt:lpstr>
      <vt:lpstr>'PA02 '!_Poder_Legislativo</vt:lpstr>
      <vt:lpstr>'PA02 (Prov)'!_Poder_Legislativo</vt:lpstr>
      <vt:lpstr>'RADIO Y TV '!_Poder_Legislativo</vt:lpstr>
      <vt:lpstr>_Poder_Legislativo</vt:lpstr>
      <vt:lpstr>'E011 COMVIVES'!_Procuración_de_Justicia</vt:lpstr>
      <vt:lpstr>E011_CES!_Procuración_de_Justicia</vt:lpstr>
      <vt:lpstr>E012_CES!_Procuración_de_Justicia</vt:lpstr>
      <vt:lpstr>'E013_REINSERCIÓN SOCIAL'!_Procuración_de_Justicia</vt:lpstr>
      <vt:lpstr>E015_CES!_Procuración_de_Justicia</vt:lpstr>
      <vt:lpstr>'E112'!_Procuración_de_Justicia</vt:lpstr>
      <vt:lpstr>'E112 (DHIyEG)'!_Procuración_de_Justicia</vt:lpstr>
      <vt:lpstr>E112_DHIyEG!_Procuración_de_Justicia</vt:lpstr>
      <vt:lpstr>'INST. DE DOCUMENTACIÓN'!_Procuración_de_Justicia</vt:lpstr>
      <vt:lpstr>N014_Protec_Civil!_Procuración_de_Justicia</vt:lpstr>
      <vt:lpstr>'P111 (Reserv_Terr)'!_Procuración_de_Justicia</vt:lpstr>
      <vt:lpstr>'P111(Reg y Cat)'!_Procuración_de_Justicia</vt:lpstr>
      <vt:lpstr>'PA02 '!_Procuración_de_Justicia</vt:lpstr>
      <vt:lpstr>'PA02 (Prov)'!_Procuración_de_Justicia</vt:lpstr>
      <vt:lpstr>'RADIO Y TV '!_Procuración_de_Justicia</vt:lpstr>
      <vt:lpstr>_Procuración_de_Justicia</vt:lpstr>
      <vt:lpstr>'E011 COMVIVES'!ADEFAS</vt:lpstr>
      <vt:lpstr>E011_CES!ADEFAS</vt:lpstr>
      <vt:lpstr>E012_CES!ADEFAS</vt:lpstr>
      <vt:lpstr>'E013_REINSERCIÓN SOCIAL'!ADEFAS</vt:lpstr>
      <vt:lpstr>E015_CES!ADEFAS</vt:lpstr>
      <vt:lpstr>'E112'!ADEFAS</vt:lpstr>
      <vt:lpstr>'E112 (DHIyEG)'!ADEFAS</vt:lpstr>
      <vt:lpstr>E112_DHIyEG!ADEFAS</vt:lpstr>
      <vt:lpstr>'INST. DE DOCUMENTACIÓN'!ADEFAS</vt:lpstr>
      <vt:lpstr>N014_Protec_Civil!ADEFAS</vt:lpstr>
      <vt:lpstr>'P111 (Reserv_Terr)'!ADEFAS</vt:lpstr>
      <vt:lpstr>'P111(Reg y Cat)'!ADEFAS</vt:lpstr>
      <vt:lpstr>'PA02 '!ADEFAS</vt:lpstr>
      <vt:lpstr>'PA02 (Prov)'!ADEFAS</vt:lpstr>
      <vt:lpstr>'RADIO Y TV '!ADEFAS</vt:lpstr>
      <vt:lpstr>ADEFAS</vt:lpstr>
      <vt:lpstr>'E011 COMVIVES'!Adeudos_de_Ejer._Fisc._Ant.__ADEFAS</vt:lpstr>
      <vt:lpstr>E011_CES!Adeudos_de_Ejer._Fisc._Ant.__ADEFAS</vt:lpstr>
      <vt:lpstr>E012_CES!Adeudos_de_Ejer._Fisc._Ant.__ADEFAS</vt:lpstr>
      <vt:lpstr>'E013_REINSERCIÓN SOCIAL'!Adeudos_de_Ejer._Fisc._Ant.__ADEFAS</vt:lpstr>
      <vt:lpstr>E015_CES!Adeudos_de_Ejer._Fisc._Ant.__ADEFAS</vt:lpstr>
      <vt:lpstr>'E112'!Adeudos_de_Ejer._Fisc._Ant.__ADEFAS</vt:lpstr>
      <vt:lpstr>'E112 (DHIyEG)'!Adeudos_de_Ejer._Fisc._Ant.__ADEFAS</vt:lpstr>
      <vt:lpstr>E112_DHIyEG!Adeudos_de_Ejer._Fisc._Ant.__ADEFAS</vt:lpstr>
      <vt:lpstr>'INST. DE DOCUMENTACIÓN'!Adeudos_de_Ejer._Fisc._Ant.__ADEFAS</vt:lpstr>
      <vt:lpstr>N014_Protec_Civil!Adeudos_de_Ejer._Fisc._Ant.__ADEFAS</vt:lpstr>
      <vt:lpstr>'P111 (Reserv_Terr)'!Adeudos_de_Ejer._Fisc._Ant.__ADEFAS</vt:lpstr>
      <vt:lpstr>'P111(Reg y Cat)'!Adeudos_de_Ejer._Fisc._Ant.__ADEFAS</vt:lpstr>
      <vt:lpstr>'PA02 '!Adeudos_de_Ejer._Fisc._Ant.__ADEFAS</vt:lpstr>
      <vt:lpstr>'PA02 (Prov)'!Adeudos_de_Ejer._Fisc._Ant.__ADEFAS</vt:lpstr>
      <vt:lpstr>'RADIO Y TV '!Adeudos_de_Ejer._Fisc._Ant.__ADEFAS</vt:lpstr>
      <vt:lpstr>Adeudos_de_Ejer._Fisc._Ant.__ADEFAS</vt:lpstr>
      <vt:lpstr>'E011 COMVIVES'!Administración</vt:lpstr>
      <vt:lpstr>E011_CES!Administración</vt:lpstr>
      <vt:lpstr>E012_CES!Administración</vt:lpstr>
      <vt:lpstr>'E013_REINSERCIÓN SOCIAL'!Administración</vt:lpstr>
      <vt:lpstr>E015_CES!Administración</vt:lpstr>
      <vt:lpstr>'E112'!Administración</vt:lpstr>
      <vt:lpstr>'E112 (DHIyEG)'!Administración</vt:lpstr>
      <vt:lpstr>E112_DHIyEG!Administración</vt:lpstr>
      <vt:lpstr>'INST. DE DOCUMENTACIÓN'!Administración</vt:lpstr>
      <vt:lpstr>N014_Protec_Civil!Administración</vt:lpstr>
      <vt:lpstr>'P111'!Administración</vt:lpstr>
      <vt:lpstr>'P111 (Reserv_Terr)'!Administración</vt:lpstr>
      <vt:lpstr>'P111(Reg y Cat)'!Administración</vt:lpstr>
      <vt:lpstr>'PA02 '!Administración</vt:lpstr>
      <vt:lpstr>'PA02 (Prov)'!Administración</vt:lpstr>
      <vt:lpstr>'RADIO Y TV '!Administración</vt:lpstr>
      <vt:lpstr>'E011 COMVIVES'!Agropecuario</vt:lpstr>
      <vt:lpstr>E011_CES!Agropecuario</vt:lpstr>
      <vt:lpstr>E012_CES!Agropecuario</vt:lpstr>
      <vt:lpstr>'E013_REINSERCIÓN SOCIAL'!Agropecuario</vt:lpstr>
      <vt:lpstr>E015_CES!Agropecuario</vt:lpstr>
      <vt:lpstr>'E112'!Agropecuario</vt:lpstr>
      <vt:lpstr>'E112 (DHIyEG)'!Agropecuario</vt:lpstr>
      <vt:lpstr>E112_DHIyEG!Agropecuario</vt:lpstr>
      <vt:lpstr>'INST. DE DOCUMENTACIÓN'!Agropecuario</vt:lpstr>
      <vt:lpstr>N014_Protec_Civil!Agropecuario</vt:lpstr>
      <vt:lpstr>'P111'!Agropecuario</vt:lpstr>
      <vt:lpstr>'P111 (Reserv_Terr)'!Agropecuario</vt:lpstr>
      <vt:lpstr>'P111(Reg y Cat)'!Agropecuario</vt:lpstr>
      <vt:lpstr>'PA02 '!Agropecuario</vt:lpstr>
      <vt:lpstr>'PA02 (Prov)'!Agropecuario</vt:lpstr>
      <vt:lpstr>'RADIO Y TV '!Agropecuario</vt:lpstr>
      <vt:lpstr>'E011 COMVIVES'!Área_de_impresión</vt:lpstr>
      <vt:lpstr>E011_CES!Área_de_impresión</vt:lpstr>
      <vt:lpstr>E012_CES!Área_de_impresión</vt:lpstr>
      <vt:lpstr>'E013_REINSERCIÓN SOCIAL'!Área_de_impresión</vt:lpstr>
      <vt:lpstr>E015_CES!Área_de_impresión</vt:lpstr>
      <vt:lpstr>'E112'!Área_de_impresión</vt:lpstr>
      <vt:lpstr>'E112 (DHIyEG)'!Área_de_impresión</vt:lpstr>
      <vt:lpstr>E112_DHIyEG!Área_de_impresión</vt:lpstr>
      <vt:lpstr>'INST. DE DOCUMENTACIÓN'!Área_de_impresión</vt:lpstr>
      <vt:lpstr>N014_Protec_Civil!Área_de_impresión</vt:lpstr>
      <vt:lpstr>'P111'!Área_de_impresión</vt:lpstr>
      <vt:lpstr>'P111 (Reserv_Terr)'!Área_de_impresión</vt:lpstr>
      <vt:lpstr>'P111(Reg y Cat)'!Área_de_impresión</vt:lpstr>
      <vt:lpstr>'PA02 '!Área_de_impresión</vt:lpstr>
      <vt:lpstr>'PA02 (Prov)'!Área_de_impresión</vt:lpstr>
      <vt:lpstr>'RADIO Y TV '!Área_de_impresión</vt:lpstr>
      <vt:lpstr>'E011 COMVIVES'!Bienes_Muebles_e_Inmuebles</vt:lpstr>
      <vt:lpstr>E011_CES!Bienes_Muebles_e_Inmuebles</vt:lpstr>
      <vt:lpstr>E012_CES!Bienes_Muebles_e_Inmuebles</vt:lpstr>
      <vt:lpstr>'E013_REINSERCIÓN SOCIAL'!Bienes_Muebles_e_Inmuebles</vt:lpstr>
      <vt:lpstr>E015_CES!Bienes_Muebles_e_Inmuebles</vt:lpstr>
      <vt:lpstr>'E112'!Bienes_Muebles_e_Inmuebles</vt:lpstr>
      <vt:lpstr>'E112 (DHIyEG)'!Bienes_Muebles_e_Inmuebles</vt:lpstr>
      <vt:lpstr>E112_DHIyEG!Bienes_Muebles_e_Inmuebles</vt:lpstr>
      <vt:lpstr>'INST. DE DOCUMENTACIÓN'!Bienes_Muebles_e_Inmuebles</vt:lpstr>
      <vt:lpstr>N014_Protec_Civil!Bienes_Muebles_e_Inmuebles</vt:lpstr>
      <vt:lpstr>'P111 (Reserv_Terr)'!Bienes_Muebles_e_Inmuebles</vt:lpstr>
      <vt:lpstr>'P111(Reg y Cat)'!Bienes_Muebles_e_Inmuebles</vt:lpstr>
      <vt:lpstr>'PA02 '!Bienes_Muebles_e_Inmuebles</vt:lpstr>
      <vt:lpstr>'PA02 (Prov)'!Bienes_Muebles_e_Inmuebles</vt:lpstr>
      <vt:lpstr>'RADIO Y TV '!Bienes_Muebles_e_Inmuebles</vt:lpstr>
      <vt:lpstr>Bienes_Muebles_e_Inmuebles</vt:lpstr>
      <vt:lpstr>'E011 COMVIVES'!Consejería_Jurídica</vt:lpstr>
      <vt:lpstr>E011_CES!Consejería_Jurídica</vt:lpstr>
      <vt:lpstr>E012_CES!Consejería_Jurídica</vt:lpstr>
      <vt:lpstr>'E013_REINSERCIÓN SOCIAL'!Consejería_Jurídica</vt:lpstr>
      <vt:lpstr>E015_CES!Consejería_Jurídica</vt:lpstr>
      <vt:lpstr>'E112'!Consejería_Jurídica</vt:lpstr>
      <vt:lpstr>'E112 (DHIyEG)'!Consejería_Jurídica</vt:lpstr>
      <vt:lpstr>E112_DHIyEG!Consejería_Jurídica</vt:lpstr>
      <vt:lpstr>'INST. DE DOCUMENTACIÓN'!Consejería_Jurídica</vt:lpstr>
      <vt:lpstr>N014_Protec_Civil!Consejería_Jurídica</vt:lpstr>
      <vt:lpstr>'P111'!Consejería_Jurídica</vt:lpstr>
      <vt:lpstr>'P111 (Reserv_Terr)'!Consejería_Jurídica</vt:lpstr>
      <vt:lpstr>'P111(Reg y Cat)'!Consejería_Jurídica</vt:lpstr>
      <vt:lpstr>'PA02 '!Consejería_Jurídica</vt:lpstr>
      <vt:lpstr>'PA02 (Prov)'!Consejería_Jurídica</vt:lpstr>
      <vt:lpstr>'RADIO Y TV '!Consejería_Jurídica</vt:lpstr>
      <vt:lpstr>'E011 COMVIVES'!Contraloría</vt:lpstr>
      <vt:lpstr>E011_CES!Contraloría</vt:lpstr>
      <vt:lpstr>E012_CES!Contraloría</vt:lpstr>
      <vt:lpstr>'E013_REINSERCIÓN SOCIAL'!Contraloría</vt:lpstr>
      <vt:lpstr>E015_CES!Contraloría</vt:lpstr>
      <vt:lpstr>'E112'!Contraloría</vt:lpstr>
      <vt:lpstr>'E112 (DHIyEG)'!Contraloría</vt:lpstr>
      <vt:lpstr>E112_DHIyEG!Contraloría</vt:lpstr>
      <vt:lpstr>'INST. DE DOCUMENTACIÓN'!Contraloría</vt:lpstr>
      <vt:lpstr>N014_Protec_Civil!Contraloría</vt:lpstr>
      <vt:lpstr>'P111'!Contraloría</vt:lpstr>
      <vt:lpstr>'P111 (Reserv_Terr)'!Contraloría</vt:lpstr>
      <vt:lpstr>'P111(Reg y Cat)'!Contraloría</vt:lpstr>
      <vt:lpstr>'PA02 '!Contraloría</vt:lpstr>
      <vt:lpstr>'PA02 (Prov)'!Contraloría</vt:lpstr>
      <vt:lpstr>'RADIO Y TV '!Contraloría</vt:lpstr>
      <vt:lpstr>'E011 COMVIVES'!Cultura</vt:lpstr>
      <vt:lpstr>E011_CES!Cultura</vt:lpstr>
      <vt:lpstr>E012_CES!Cultura</vt:lpstr>
      <vt:lpstr>'E013_REINSERCIÓN SOCIAL'!Cultura</vt:lpstr>
      <vt:lpstr>E015_CES!Cultura</vt:lpstr>
      <vt:lpstr>'E112'!Cultura</vt:lpstr>
      <vt:lpstr>'E112 (DHIyEG)'!Cultura</vt:lpstr>
      <vt:lpstr>E112_DHIyEG!Cultura</vt:lpstr>
      <vt:lpstr>'INST. DE DOCUMENTACIÓN'!Cultura</vt:lpstr>
      <vt:lpstr>N014_Protec_Civil!Cultura</vt:lpstr>
      <vt:lpstr>'P111'!Cultura</vt:lpstr>
      <vt:lpstr>'P111 (Reserv_Terr)'!Cultura</vt:lpstr>
      <vt:lpstr>'P111(Reg y Cat)'!Cultura</vt:lpstr>
      <vt:lpstr>'PA02 '!Cultura</vt:lpstr>
      <vt:lpstr>'PA02 (Prov)'!Cultura</vt:lpstr>
      <vt:lpstr>'RADIO Y TV '!Cultura</vt:lpstr>
      <vt:lpstr>'E011 COMVIVES'!Desarrollo_Social</vt:lpstr>
      <vt:lpstr>E011_CES!Desarrollo_Social</vt:lpstr>
      <vt:lpstr>E012_CES!Desarrollo_Social</vt:lpstr>
      <vt:lpstr>'E013_REINSERCIÓN SOCIAL'!Desarrollo_Social</vt:lpstr>
      <vt:lpstr>E015_CES!Desarrollo_Social</vt:lpstr>
      <vt:lpstr>'E112'!Desarrollo_Social</vt:lpstr>
      <vt:lpstr>'E112 (DHIyEG)'!Desarrollo_Social</vt:lpstr>
      <vt:lpstr>E112_DHIyEG!Desarrollo_Social</vt:lpstr>
      <vt:lpstr>'INST. DE DOCUMENTACIÓN'!Desarrollo_Social</vt:lpstr>
      <vt:lpstr>N014_Protec_Civil!Desarrollo_Social</vt:lpstr>
      <vt:lpstr>'P111'!Desarrollo_Social</vt:lpstr>
      <vt:lpstr>'P111 (Reserv_Terr)'!Desarrollo_Social</vt:lpstr>
      <vt:lpstr>'P111(Reg y Cat)'!Desarrollo_Social</vt:lpstr>
      <vt:lpstr>'PA02 '!Desarrollo_Social</vt:lpstr>
      <vt:lpstr>'PA02 (Prov)'!Desarrollo_Social</vt:lpstr>
      <vt:lpstr>'RADIO Y TV '!Desarrollo_Social</vt:lpstr>
      <vt:lpstr>'E011 COMVIVES'!Desarrollo_Sustentable</vt:lpstr>
      <vt:lpstr>E011_CES!Desarrollo_Sustentable</vt:lpstr>
      <vt:lpstr>E012_CES!Desarrollo_Sustentable</vt:lpstr>
      <vt:lpstr>'E013_REINSERCIÓN SOCIAL'!Desarrollo_Sustentable</vt:lpstr>
      <vt:lpstr>E015_CES!Desarrollo_Sustentable</vt:lpstr>
      <vt:lpstr>'E112'!Desarrollo_Sustentable</vt:lpstr>
      <vt:lpstr>'E112 (DHIyEG)'!Desarrollo_Sustentable</vt:lpstr>
      <vt:lpstr>E112_DHIyEG!Desarrollo_Sustentable</vt:lpstr>
      <vt:lpstr>'INST. DE DOCUMENTACIÓN'!Desarrollo_Sustentable</vt:lpstr>
      <vt:lpstr>N014_Protec_Civil!Desarrollo_Sustentable</vt:lpstr>
      <vt:lpstr>'P111'!Desarrollo_Sustentable</vt:lpstr>
      <vt:lpstr>'P111 (Reserv_Terr)'!Desarrollo_Sustentable</vt:lpstr>
      <vt:lpstr>'P111(Reg y Cat)'!Desarrollo_Sustentable</vt:lpstr>
      <vt:lpstr>'PA02 '!Desarrollo_Sustentable</vt:lpstr>
      <vt:lpstr>'PA02 (Prov)'!Desarrollo_Sustentable</vt:lpstr>
      <vt:lpstr>'RADIO Y TV '!Desarrollo_Sustentable</vt:lpstr>
      <vt:lpstr>'E011 COMVIVES'!Deuda_Pública</vt:lpstr>
      <vt:lpstr>E011_CES!Deuda_Pública</vt:lpstr>
      <vt:lpstr>E012_CES!Deuda_Pública</vt:lpstr>
      <vt:lpstr>'E013_REINSERCIÓN SOCIAL'!Deuda_Pública</vt:lpstr>
      <vt:lpstr>E015_CES!Deuda_Pública</vt:lpstr>
      <vt:lpstr>'E112'!Deuda_Pública</vt:lpstr>
      <vt:lpstr>'E112 (DHIyEG)'!Deuda_Pública</vt:lpstr>
      <vt:lpstr>E112_DHIyEG!Deuda_Pública</vt:lpstr>
      <vt:lpstr>'INST. DE DOCUMENTACIÓN'!Deuda_Pública</vt:lpstr>
      <vt:lpstr>N014_Protec_Civil!Deuda_Pública</vt:lpstr>
      <vt:lpstr>'P111 (Reserv_Terr)'!Deuda_Pública</vt:lpstr>
      <vt:lpstr>'P111(Reg y Cat)'!Deuda_Pública</vt:lpstr>
      <vt:lpstr>'PA02 '!Deuda_Pública</vt:lpstr>
      <vt:lpstr>'PA02 (Prov)'!Deuda_Pública</vt:lpstr>
      <vt:lpstr>'RADIO Y TV '!Deuda_Pública</vt:lpstr>
      <vt:lpstr>Deuda_Pública</vt:lpstr>
      <vt:lpstr>'E011 COMVIVES'!Economía</vt:lpstr>
      <vt:lpstr>E011_CES!Economía</vt:lpstr>
      <vt:lpstr>E012_CES!Economía</vt:lpstr>
      <vt:lpstr>'E013_REINSERCIÓN SOCIAL'!Economía</vt:lpstr>
      <vt:lpstr>E015_CES!Economía</vt:lpstr>
      <vt:lpstr>'E112'!Economía</vt:lpstr>
      <vt:lpstr>'E112 (DHIyEG)'!Economía</vt:lpstr>
      <vt:lpstr>E112_DHIyEG!Economía</vt:lpstr>
      <vt:lpstr>'INST. DE DOCUMENTACIÓN'!Economía</vt:lpstr>
      <vt:lpstr>N014_Protec_Civil!Economía</vt:lpstr>
      <vt:lpstr>'P111'!Economía</vt:lpstr>
      <vt:lpstr>'P111 (Reserv_Terr)'!Economía</vt:lpstr>
      <vt:lpstr>'P111(Reg y Cat)'!Economía</vt:lpstr>
      <vt:lpstr>'PA02 '!Economía</vt:lpstr>
      <vt:lpstr>'PA02 (Prov)'!Economía</vt:lpstr>
      <vt:lpstr>'RADIO Y TV '!Economía</vt:lpstr>
      <vt:lpstr>'E011 COMVIVES'!Educación</vt:lpstr>
      <vt:lpstr>E011_CES!Educación</vt:lpstr>
      <vt:lpstr>E012_CES!Educación</vt:lpstr>
      <vt:lpstr>'E013_REINSERCIÓN SOCIAL'!Educación</vt:lpstr>
      <vt:lpstr>E015_CES!Educación</vt:lpstr>
      <vt:lpstr>'E112'!Educación</vt:lpstr>
      <vt:lpstr>'E112 (DHIyEG)'!Educación</vt:lpstr>
      <vt:lpstr>E112_DHIyEG!Educación</vt:lpstr>
      <vt:lpstr>'INST. DE DOCUMENTACIÓN'!Educación</vt:lpstr>
      <vt:lpstr>N014_Protec_Civil!Educación</vt:lpstr>
      <vt:lpstr>'P111'!Educación</vt:lpstr>
      <vt:lpstr>'P111 (Reserv_Terr)'!Educación</vt:lpstr>
      <vt:lpstr>'P111(Reg y Cat)'!Educación</vt:lpstr>
      <vt:lpstr>'PA02 '!Educación</vt:lpstr>
      <vt:lpstr>'PA02 (Prov)'!Educación</vt:lpstr>
      <vt:lpstr>'RADIO Y TV '!Educación</vt:lpstr>
      <vt:lpstr>'E011 COMVIVES'!FINES</vt:lpstr>
      <vt:lpstr>E011_CES!FINES</vt:lpstr>
      <vt:lpstr>E012_CES!FINES</vt:lpstr>
      <vt:lpstr>'E013_REINSERCIÓN SOCIAL'!FINES</vt:lpstr>
      <vt:lpstr>E015_CES!FINES</vt:lpstr>
      <vt:lpstr>'E112'!FINES</vt:lpstr>
      <vt:lpstr>'E112 (DHIyEG)'!FINES</vt:lpstr>
      <vt:lpstr>E112_DHIyEG!FINES</vt:lpstr>
      <vt:lpstr>'INST. DE DOCUMENTACIÓN'!FINES</vt:lpstr>
      <vt:lpstr>N014_Protec_Civil!FINES</vt:lpstr>
      <vt:lpstr>'P111 (Reserv_Terr)'!FINES</vt:lpstr>
      <vt:lpstr>'P111(Reg y Cat)'!FINES</vt:lpstr>
      <vt:lpstr>'PA02 '!FINES</vt:lpstr>
      <vt:lpstr>'PA02 (Prov)'!FINES</vt:lpstr>
      <vt:lpstr>'RADIO Y TV '!FINES</vt:lpstr>
      <vt:lpstr>FINES</vt:lpstr>
      <vt:lpstr>'E011 COMVIVES'!Gastos_Institucionales</vt:lpstr>
      <vt:lpstr>E011_CES!Gastos_Institucionales</vt:lpstr>
      <vt:lpstr>E012_CES!Gastos_Institucionales</vt:lpstr>
      <vt:lpstr>'E013_REINSERCIÓN SOCIAL'!Gastos_Institucionales</vt:lpstr>
      <vt:lpstr>E015_CES!Gastos_Institucionales</vt:lpstr>
      <vt:lpstr>'E112'!Gastos_Institucionales</vt:lpstr>
      <vt:lpstr>'E112 (DHIyEG)'!Gastos_Institucionales</vt:lpstr>
      <vt:lpstr>E112_DHIyEG!Gastos_Institucionales</vt:lpstr>
      <vt:lpstr>'INST. DE DOCUMENTACIÓN'!Gastos_Institucionales</vt:lpstr>
      <vt:lpstr>N014_Protec_Civil!Gastos_Institucionales</vt:lpstr>
      <vt:lpstr>'P111'!Gastos_Institucionales</vt:lpstr>
      <vt:lpstr>'P111 (Reserv_Terr)'!Gastos_Institucionales</vt:lpstr>
      <vt:lpstr>'P111(Reg y Cat)'!Gastos_Institucionales</vt:lpstr>
      <vt:lpstr>'PA02 '!Gastos_Institucionales</vt:lpstr>
      <vt:lpstr>'PA02 (Prov)'!Gastos_Institucionales</vt:lpstr>
      <vt:lpstr>'RADIO Y TV '!Gastos_Institucionales</vt:lpstr>
      <vt:lpstr>'E011 COMVIVES'!Gobierno</vt:lpstr>
      <vt:lpstr>E011_CES!Gobierno</vt:lpstr>
      <vt:lpstr>E012_CES!Gobierno</vt:lpstr>
      <vt:lpstr>'E013_REINSERCIÓN SOCIAL'!Gobierno</vt:lpstr>
      <vt:lpstr>E015_CES!Gobierno</vt:lpstr>
      <vt:lpstr>'E112'!Gobierno</vt:lpstr>
      <vt:lpstr>'E112 (DHIyEG)'!Gobierno</vt:lpstr>
      <vt:lpstr>E112_DHIyEG!Gobierno</vt:lpstr>
      <vt:lpstr>'INST. DE DOCUMENTACIÓN'!Gobierno</vt:lpstr>
      <vt:lpstr>N014_Protec_Civil!Gobierno</vt:lpstr>
      <vt:lpstr>'P111'!Gobierno</vt:lpstr>
      <vt:lpstr>'P111 (Reserv_Terr)'!Gobierno</vt:lpstr>
      <vt:lpstr>'P111(Reg y Cat)'!Gobierno</vt:lpstr>
      <vt:lpstr>'PA02 '!Gobierno</vt:lpstr>
      <vt:lpstr>'PA02 (Prov)'!Gobierno</vt:lpstr>
      <vt:lpstr>'RADIO Y TV '!Gobierno</vt:lpstr>
      <vt:lpstr>'E011 COMVIVES'!Hacienda</vt:lpstr>
      <vt:lpstr>E011_CES!Hacienda</vt:lpstr>
      <vt:lpstr>E012_CES!Hacienda</vt:lpstr>
      <vt:lpstr>'E013_REINSERCIÓN SOCIAL'!Hacienda</vt:lpstr>
      <vt:lpstr>E015_CES!Hacienda</vt:lpstr>
      <vt:lpstr>'E112'!Hacienda</vt:lpstr>
      <vt:lpstr>'E112 (DHIyEG)'!Hacienda</vt:lpstr>
      <vt:lpstr>E112_DHIyEG!Hacienda</vt:lpstr>
      <vt:lpstr>'INST. DE DOCUMENTACIÓN'!Hacienda</vt:lpstr>
      <vt:lpstr>N014_Protec_Civil!Hacienda</vt:lpstr>
      <vt:lpstr>'P111'!Hacienda</vt:lpstr>
      <vt:lpstr>'P111 (Reserv_Terr)'!Hacienda</vt:lpstr>
      <vt:lpstr>'P111(Reg y Cat)'!Hacienda</vt:lpstr>
      <vt:lpstr>'PA02 '!Hacienda</vt:lpstr>
      <vt:lpstr>'PA02 (Prov)'!Hacienda</vt:lpstr>
      <vt:lpstr>'RADIO Y TV '!Hacienda</vt:lpstr>
      <vt:lpstr>'E011 COMVIVES'!Innovación__Ciencia_y_Tec.</vt:lpstr>
      <vt:lpstr>E011_CES!Innovación__Ciencia_y_Tec.</vt:lpstr>
      <vt:lpstr>E012_CES!Innovación__Ciencia_y_Tec.</vt:lpstr>
      <vt:lpstr>'E013_REINSERCIÓN SOCIAL'!Innovación__Ciencia_y_Tec.</vt:lpstr>
      <vt:lpstr>E015_CES!Innovación__Ciencia_y_Tec.</vt:lpstr>
      <vt:lpstr>'E112'!Innovación__Ciencia_y_Tec.</vt:lpstr>
      <vt:lpstr>'E112 (DHIyEG)'!Innovación__Ciencia_y_Tec.</vt:lpstr>
      <vt:lpstr>E112_DHIyEG!Innovación__Ciencia_y_Tec.</vt:lpstr>
      <vt:lpstr>'INST. DE DOCUMENTACIÓN'!Innovación__Ciencia_y_Tec.</vt:lpstr>
      <vt:lpstr>N014_Protec_Civil!Innovación__Ciencia_y_Tec.</vt:lpstr>
      <vt:lpstr>'P111'!Innovación__Ciencia_y_Tec.</vt:lpstr>
      <vt:lpstr>'P111 (Reserv_Terr)'!Innovación__Ciencia_y_Tec.</vt:lpstr>
      <vt:lpstr>'P111(Reg y Cat)'!Innovación__Ciencia_y_Tec.</vt:lpstr>
      <vt:lpstr>'PA02 '!Innovación__Ciencia_y_Tec.</vt:lpstr>
      <vt:lpstr>'PA02 (Prov)'!Innovación__Ciencia_y_Tec.</vt:lpstr>
      <vt:lpstr>'RADIO Y TV '!Innovación__Ciencia_y_Tec.</vt:lpstr>
      <vt:lpstr>'E011 COMVIVES'!Innovación__Ciencia_y_Tecnología</vt:lpstr>
      <vt:lpstr>E011_CES!Innovación__Ciencia_y_Tecnología</vt:lpstr>
      <vt:lpstr>E012_CES!Innovación__Ciencia_y_Tecnología</vt:lpstr>
      <vt:lpstr>'E013_REINSERCIÓN SOCIAL'!Innovación__Ciencia_y_Tecnología</vt:lpstr>
      <vt:lpstr>E015_CES!Innovación__Ciencia_y_Tecnología</vt:lpstr>
      <vt:lpstr>'E112'!Innovación__Ciencia_y_Tecnología</vt:lpstr>
      <vt:lpstr>'E112 (DHIyEG)'!Innovación__Ciencia_y_Tecnología</vt:lpstr>
      <vt:lpstr>E112_DHIyEG!Innovación__Ciencia_y_Tecnología</vt:lpstr>
      <vt:lpstr>'INST. DE DOCUMENTACIÓN'!Innovación__Ciencia_y_Tecnología</vt:lpstr>
      <vt:lpstr>N014_Protec_Civil!Innovación__Ciencia_y_Tecnología</vt:lpstr>
      <vt:lpstr>'P111'!Innovación__Ciencia_y_Tecnología</vt:lpstr>
      <vt:lpstr>'P111 (Reserv_Terr)'!Innovación__Ciencia_y_Tecnología</vt:lpstr>
      <vt:lpstr>'P111(Reg y Cat)'!Innovación__Ciencia_y_Tecnología</vt:lpstr>
      <vt:lpstr>'PA02 '!Innovación__Ciencia_y_Tecnología</vt:lpstr>
      <vt:lpstr>'PA02 (Prov)'!Innovación__Ciencia_y_Tecnología</vt:lpstr>
      <vt:lpstr>'RADIO Y TV '!Innovación__Ciencia_y_Tecnología</vt:lpstr>
      <vt:lpstr>'E011 COMVIVES'!Innovación_Ciencia_y_Tec.</vt:lpstr>
      <vt:lpstr>E011_CES!Innovación_Ciencia_y_Tec.</vt:lpstr>
      <vt:lpstr>E012_CES!Innovación_Ciencia_y_Tec.</vt:lpstr>
      <vt:lpstr>'E013_REINSERCIÓN SOCIAL'!Innovación_Ciencia_y_Tec.</vt:lpstr>
      <vt:lpstr>E015_CES!Innovación_Ciencia_y_Tec.</vt:lpstr>
      <vt:lpstr>'E112'!Innovación_Ciencia_y_Tec.</vt:lpstr>
      <vt:lpstr>'E112 (DHIyEG)'!Innovación_Ciencia_y_Tec.</vt:lpstr>
      <vt:lpstr>E112_DHIyEG!Innovación_Ciencia_y_Tec.</vt:lpstr>
      <vt:lpstr>'INST. DE DOCUMENTACIÓN'!Innovación_Ciencia_y_Tec.</vt:lpstr>
      <vt:lpstr>N014_Protec_Civil!Innovación_Ciencia_y_Tec.</vt:lpstr>
      <vt:lpstr>'P111 (Reserv_Terr)'!Innovación_Ciencia_y_Tec.</vt:lpstr>
      <vt:lpstr>'P111(Reg y Cat)'!Innovación_Ciencia_y_Tec.</vt:lpstr>
      <vt:lpstr>'PA02 '!Innovación_Ciencia_y_Tec.</vt:lpstr>
      <vt:lpstr>'PA02 (Prov)'!Innovación_Ciencia_y_Tec.</vt:lpstr>
      <vt:lpstr>'RADIO Y TV '!Innovación_Ciencia_y_Tec.</vt:lpstr>
      <vt:lpstr>Innovación_Ciencia_y_Tec.</vt:lpstr>
      <vt:lpstr>'E011 COMVIVES'!Movilidad_y_Transporte</vt:lpstr>
      <vt:lpstr>E011_CES!Movilidad_y_Transporte</vt:lpstr>
      <vt:lpstr>E012_CES!Movilidad_y_Transporte</vt:lpstr>
      <vt:lpstr>'E013_REINSERCIÓN SOCIAL'!Movilidad_y_Transporte</vt:lpstr>
      <vt:lpstr>E015_CES!Movilidad_y_Transporte</vt:lpstr>
      <vt:lpstr>'E112'!Movilidad_y_Transporte</vt:lpstr>
      <vt:lpstr>'E112 (DHIyEG)'!Movilidad_y_Transporte</vt:lpstr>
      <vt:lpstr>E112_DHIyEG!Movilidad_y_Transporte</vt:lpstr>
      <vt:lpstr>'INST. DE DOCUMENTACIÓN'!Movilidad_y_Transporte</vt:lpstr>
      <vt:lpstr>N014_Protec_Civil!Movilidad_y_Transporte</vt:lpstr>
      <vt:lpstr>'P111'!Movilidad_y_Transporte</vt:lpstr>
      <vt:lpstr>'P111 (Reserv_Terr)'!Movilidad_y_Transporte</vt:lpstr>
      <vt:lpstr>'P111(Reg y Cat)'!Movilidad_y_Transporte</vt:lpstr>
      <vt:lpstr>'PA02 '!Movilidad_y_Transporte</vt:lpstr>
      <vt:lpstr>'PA02 (Prov)'!Movilidad_y_Transporte</vt:lpstr>
      <vt:lpstr>'RADIO Y TV '!Movilidad_y_Transporte</vt:lpstr>
      <vt:lpstr>'E011 COMVIVES'!Obras_Públicas</vt:lpstr>
      <vt:lpstr>E011_CES!Obras_Públicas</vt:lpstr>
      <vt:lpstr>E012_CES!Obras_Públicas</vt:lpstr>
      <vt:lpstr>'E013_REINSERCIÓN SOCIAL'!Obras_Públicas</vt:lpstr>
      <vt:lpstr>E015_CES!Obras_Públicas</vt:lpstr>
      <vt:lpstr>'E112'!Obras_Públicas</vt:lpstr>
      <vt:lpstr>'E112 (DHIyEG)'!Obras_Públicas</vt:lpstr>
      <vt:lpstr>E112_DHIyEG!Obras_Públicas</vt:lpstr>
      <vt:lpstr>'INST. DE DOCUMENTACIÓN'!Obras_Públicas</vt:lpstr>
      <vt:lpstr>N014_Protec_Civil!Obras_Públicas</vt:lpstr>
      <vt:lpstr>'P111'!Obras_Públicas</vt:lpstr>
      <vt:lpstr>'P111 (Reserv_Terr)'!Obras_Públicas</vt:lpstr>
      <vt:lpstr>'P111(Reg y Cat)'!Obras_Públicas</vt:lpstr>
      <vt:lpstr>'PA02 '!Obras_Públicas</vt:lpstr>
      <vt:lpstr>'PA02 (Prov)'!Obras_Públicas</vt:lpstr>
      <vt:lpstr>'RADIO Y TV '!Obras_Públicas</vt:lpstr>
      <vt:lpstr>'E011 COMVIVES'!Oficina_de_la_Gubernatura</vt:lpstr>
      <vt:lpstr>E011_CES!Oficina_de_la_Gubernatura</vt:lpstr>
      <vt:lpstr>E012_CES!Oficina_de_la_Gubernatura</vt:lpstr>
      <vt:lpstr>'E013_REINSERCIÓN SOCIAL'!Oficina_de_la_Gubernatura</vt:lpstr>
      <vt:lpstr>E015_CES!Oficina_de_la_Gubernatura</vt:lpstr>
      <vt:lpstr>'E112'!Oficina_de_la_Gubernatura</vt:lpstr>
      <vt:lpstr>'E112 (DHIyEG)'!Oficina_de_la_Gubernatura</vt:lpstr>
      <vt:lpstr>E112_DHIyEG!Oficina_de_la_Gubernatura</vt:lpstr>
      <vt:lpstr>'INST. DE DOCUMENTACIÓN'!Oficina_de_la_Gubernatura</vt:lpstr>
      <vt:lpstr>N014_Protec_Civil!Oficina_de_la_Gubernatura</vt:lpstr>
      <vt:lpstr>'P111'!Oficina_de_la_Gubernatura</vt:lpstr>
      <vt:lpstr>'P111 (Reserv_Terr)'!Oficina_de_la_Gubernatura</vt:lpstr>
      <vt:lpstr>'P111(Reg y Cat)'!Oficina_de_la_Gubernatura</vt:lpstr>
      <vt:lpstr>'PA02 '!Oficina_de_la_Gubernatura</vt:lpstr>
      <vt:lpstr>'PA02 (Prov)'!Oficina_de_la_Gubernatura</vt:lpstr>
      <vt:lpstr>'RADIO Y TV '!Oficina_de_la_Gubernatura</vt:lpstr>
      <vt:lpstr>'E011 COMVIVES'!Órganos_Autónomos</vt:lpstr>
      <vt:lpstr>E011_CES!Órganos_Autónomos</vt:lpstr>
      <vt:lpstr>E012_CES!Órganos_Autónomos</vt:lpstr>
      <vt:lpstr>'E013_REINSERCIÓN SOCIAL'!Órganos_Autónomos</vt:lpstr>
      <vt:lpstr>E015_CES!Órganos_Autónomos</vt:lpstr>
      <vt:lpstr>'E112'!Órganos_Autónomos</vt:lpstr>
      <vt:lpstr>'E112 (DHIyEG)'!Órganos_Autónomos</vt:lpstr>
      <vt:lpstr>E112_DHIyEG!Órganos_Autónomos</vt:lpstr>
      <vt:lpstr>'INST. DE DOCUMENTACIÓN'!Órganos_Autónomos</vt:lpstr>
      <vt:lpstr>N014_Protec_Civil!Órganos_Autónomos</vt:lpstr>
      <vt:lpstr>'P111 (Reserv_Terr)'!Órganos_Autónomos</vt:lpstr>
      <vt:lpstr>'P111(Reg y Cat)'!Órganos_Autónomos</vt:lpstr>
      <vt:lpstr>'PA02 '!Órganos_Autónomos</vt:lpstr>
      <vt:lpstr>'PA02 (Prov)'!Órganos_Autónomos</vt:lpstr>
      <vt:lpstr>'RADIO Y TV '!Órganos_Autónomos</vt:lpstr>
      <vt:lpstr>Órganos_Autónomos</vt:lpstr>
      <vt:lpstr>'E011 COMVIVES'!Participaciones_a_municipios</vt:lpstr>
      <vt:lpstr>E011_CES!Participaciones_a_municipios</vt:lpstr>
      <vt:lpstr>E012_CES!Participaciones_a_municipios</vt:lpstr>
      <vt:lpstr>'E013_REINSERCIÓN SOCIAL'!Participaciones_a_municipios</vt:lpstr>
      <vt:lpstr>E015_CES!Participaciones_a_municipios</vt:lpstr>
      <vt:lpstr>'E112'!Participaciones_a_municipios</vt:lpstr>
      <vt:lpstr>'E112 (DHIyEG)'!Participaciones_a_municipios</vt:lpstr>
      <vt:lpstr>E112_DHIyEG!Participaciones_a_municipios</vt:lpstr>
      <vt:lpstr>'INST. DE DOCUMENTACIÓN'!Participaciones_a_municipios</vt:lpstr>
      <vt:lpstr>N014_Protec_Civil!Participaciones_a_municipios</vt:lpstr>
      <vt:lpstr>'P111'!Participaciones_a_municipios</vt:lpstr>
      <vt:lpstr>'P111 (Reserv_Terr)'!Participaciones_a_municipios</vt:lpstr>
      <vt:lpstr>'P111(Reg y Cat)'!Participaciones_a_municipios</vt:lpstr>
      <vt:lpstr>'PA02 '!Participaciones_a_municipios</vt:lpstr>
      <vt:lpstr>'PA02 (Prov)'!Participaciones_a_municipios</vt:lpstr>
      <vt:lpstr>'RADIO Y TV '!Participaciones_a_municipios</vt:lpstr>
      <vt:lpstr>'E011 COMVIVES'!Poder_Judicial</vt:lpstr>
      <vt:lpstr>E011_CES!Poder_Judicial</vt:lpstr>
      <vt:lpstr>E012_CES!Poder_Judicial</vt:lpstr>
      <vt:lpstr>'E013_REINSERCIÓN SOCIAL'!Poder_Judicial</vt:lpstr>
      <vt:lpstr>E015_CES!Poder_Judicial</vt:lpstr>
      <vt:lpstr>'E112'!Poder_Judicial</vt:lpstr>
      <vt:lpstr>'E112 (DHIyEG)'!Poder_Judicial</vt:lpstr>
      <vt:lpstr>E112_DHIyEG!Poder_Judicial</vt:lpstr>
      <vt:lpstr>'INST. DE DOCUMENTACIÓN'!Poder_Judicial</vt:lpstr>
      <vt:lpstr>N014_Protec_Civil!Poder_Judicial</vt:lpstr>
      <vt:lpstr>'P111'!Poder_Judicial</vt:lpstr>
      <vt:lpstr>'P111 (Reserv_Terr)'!Poder_Judicial</vt:lpstr>
      <vt:lpstr>'P111(Reg y Cat)'!Poder_Judicial</vt:lpstr>
      <vt:lpstr>'PA02 '!Poder_Judicial</vt:lpstr>
      <vt:lpstr>'PA02 (Prov)'!Poder_Judicial</vt:lpstr>
      <vt:lpstr>'RADIO Y TV '!Poder_Judicial</vt:lpstr>
      <vt:lpstr>'E011 COMVIVES'!Poder_Legislativo</vt:lpstr>
      <vt:lpstr>E011_CES!Poder_Legislativo</vt:lpstr>
      <vt:lpstr>E012_CES!Poder_Legislativo</vt:lpstr>
      <vt:lpstr>'E013_REINSERCIÓN SOCIAL'!Poder_Legislativo</vt:lpstr>
      <vt:lpstr>E015_CES!Poder_Legislativo</vt:lpstr>
      <vt:lpstr>'E112'!Poder_Legislativo</vt:lpstr>
      <vt:lpstr>'E112 (DHIyEG)'!Poder_Legislativo</vt:lpstr>
      <vt:lpstr>E112_DHIyEG!Poder_Legislativo</vt:lpstr>
      <vt:lpstr>'INST. DE DOCUMENTACIÓN'!Poder_Legislativo</vt:lpstr>
      <vt:lpstr>N014_Protec_Civil!Poder_Legislativo</vt:lpstr>
      <vt:lpstr>'P111 (Reserv_Terr)'!Poder_Legislativo</vt:lpstr>
      <vt:lpstr>'P111(Reg y Cat)'!Poder_Legislativo</vt:lpstr>
      <vt:lpstr>'PA02 '!Poder_Legislativo</vt:lpstr>
      <vt:lpstr>'PA02 (Prov)'!Poder_Legislativo</vt:lpstr>
      <vt:lpstr>'RADIO Y TV '!Poder_Legislativo</vt:lpstr>
      <vt:lpstr>Poder_Legislativo</vt:lpstr>
      <vt:lpstr>'E011 COMVIVES'!Procuración_de_Justicia</vt:lpstr>
      <vt:lpstr>E011_CES!Procuración_de_Justicia</vt:lpstr>
      <vt:lpstr>E012_CES!Procuración_de_Justicia</vt:lpstr>
      <vt:lpstr>'E013_REINSERCIÓN SOCIAL'!Procuración_de_Justicia</vt:lpstr>
      <vt:lpstr>E015_CES!Procuración_de_Justicia</vt:lpstr>
      <vt:lpstr>'E112'!Procuración_de_Justicia</vt:lpstr>
      <vt:lpstr>'E112 (DHIyEG)'!Procuración_de_Justicia</vt:lpstr>
      <vt:lpstr>E112_DHIyEG!Procuración_de_Justicia</vt:lpstr>
      <vt:lpstr>'INST. DE DOCUMENTACIÓN'!Procuración_de_Justicia</vt:lpstr>
      <vt:lpstr>N014_Protec_Civil!Procuración_de_Justicia</vt:lpstr>
      <vt:lpstr>'P111'!Procuración_de_Justicia</vt:lpstr>
      <vt:lpstr>'P111 (Reserv_Terr)'!Procuración_de_Justicia</vt:lpstr>
      <vt:lpstr>'P111(Reg y Cat)'!Procuración_de_Justicia</vt:lpstr>
      <vt:lpstr>'PA02 '!Procuración_de_Justicia</vt:lpstr>
      <vt:lpstr>'PA02 (Prov)'!Procuración_de_Justicia</vt:lpstr>
      <vt:lpstr>'RADIO Y TV '!Procuración_de_Justicia</vt:lpstr>
      <vt:lpstr>'E011 COMVIVES'!Ramos</vt:lpstr>
      <vt:lpstr>E011_CES!Ramos</vt:lpstr>
      <vt:lpstr>E012_CES!Ramos</vt:lpstr>
      <vt:lpstr>'E013_REINSERCIÓN SOCIAL'!Ramos</vt:lpstr>
      <vt:lpstr>E015_CES!Ramos</vt:lpstr>
      <vt:lpstr>'E112'!Ramos</vt:lpstr>
      <vt:lpstr>'E112 (DHIyEG)'!Ramos</vt:lpstr>
      <vt:lpstr>E112_DHIyEG!Ramos</vt:lpstr>
      <vt:lpstr>'INST. DE DOCUMENTACIÓN'!Ramos</vt:lpstr>
      <vt:lpstr>N014_Protec_Civil!Ramos</vt:lpstr>
      <vt:lpstr>'P111 (Reserv_Terr)'!Ramos</vt:lpstr>
      <vt:lpstr>'P111(Reg y Cat)'!Ramos</vt:lpstr>
      <vt:lpstr>'PA02 '!Ramos</vt:lpstr>
      <vt:lpstr>'PA02 (Prov)'!Ramos</vt:lpstr>
      <vt:lpstr>'RADIO Y TV '!Ramos</vt:lpstr>
      <vt:lpstr>Ramos</vt:lpstr>
      <vt:lpstr>'E011 COMVIVES'!RAMOS_ESTATALES</vt:lpstr>
      <vt:lpstr>E011_CES!RAMOS_ESTATALES</vt:lpstr>
      <vt:lpstr>E012_CES!RAMOS_ESTATALES</vt:lpstr>
      <vt:lpstr>'E013_REINSERCIÓN SOCIAL'!RAMOS_ESTATALES</vt:lpstr>
      <vt:lpstr>E015_CES!RAMOS_ESTATALES</vt:lpstr>
      <vt:lpstr>'E112'!RAMOS_ESTATALES</vt:lpstr>
      <vt:lpstr>'E112 (DHIyEG)'!RAMOS_ESTATALES</vt:lpstr>
      <vt:lpstr>E112_DHIyEG!RAMOS_ESTATALES</vt:lpstr>
      <vt:lpstr>'INST. DE DOCUMENTACIÓN'!RAMOS_ESTATALES</vt:lpstr>
      <vt:lpstr>N014_Protec_Civil!RAMOS_ESTATALES</vt:lpstr>
      <vt:lpstr>'P111'!RAMOS_ESTATALES</vt:lpstr>
      <vt:lpstr>'P111 (Reserv_Terr)'!RAMOS_ESTATALES</vt:lpstr>
      <vt:lpstr>'P111(Reg y Cat)'!RAMOS_ESTATALES</vt:lpstr>
      <vt:lpstr>'PA02 '!RAMOS_ESTATALES</vt:lpstr>
      <vt:lpstr>'PA02 (Prov)'!RAMOS_ESTATALES</vt:lpstr>
      <vt:lpstr>'RADIO Y TV '!RAMOS_ESTATALES</vt:lpstr>
      <vt:lpstr>'E011 COMVIVES'!Salud</vt:lpstr>
      <vt:lpstr>E011_CES!Salud</vt:lpstr>
      <vt:lpstr>E012_CES!Salud</vt:lpstr>
      <vt:lpstr>'E013_REINSERCIÓN SOCIAL'!Salud</vt:lpstr>
      <vt:lpstr>E015_CES!Salud</vt:lpstr>
      <vt:lpstr>'E112'!Salud</vt:lpstr>
      <vt:lpstr>'E112 (DHIyEG)'!Salud</vt:lpstr>
      <vt:lpstr>E112_DHIyEG!Salud</vt:lpstr>
      <vt:lpstr>'INST. DE DOCUMENTACIÓN'!Salud</vt:lpstr>
      <vt:lpstr>N014_Protec_Civil!Salud</vt:lpstr>
      <vt:lpstr>'P111'!Salud</vt:lpstr>
      <vt:lpstr>'P111 (Reserv_Terr)'!Salud</vt:lpstr>
      <vt:lpstr>'P111(Reg y Cat)'!Salud</vt:lpstr>
      <vt:lpstr>'PA02 '!Salud</vt:lpstr>
      <vt:lpstr>'PA02 (Prov)'!Salud</vt:lpstr>
      <vt:lpstr>'RADIO Y TV '!Salud</vt:lpstr>
      <vt:lpstr>'E011 COMVIVES'!Seguridad_Pública</vt:lpstr>
      <vt:lpstr>E011_CES!Seguridad_Pública</vt:lpstr>
      <vt:lpstr>E012_CES!Seguridad_Pública</vt:lpstr>
      <vt:lpstr>'E013_REINSERCIÓN SOCIAL'!Seguridad_Pública</vt:lpstr>
      <vt:lpstr>E015_CES!Seguridad_Pública</vt:lpstr>
      <vt:lpstr>'E112'!Seguridad_Pública</vt:lpstr>
      <vt:lpstr>'E112 (DHIyEG)'!Seguridad_Pública</vt:lpstr>
      <vt:lpstr>E112_DHIyEG!Seguridad_Pública</vt:lpstr>
      <vt:lpstr>'INST. DE DOCUMENTACIÓN'!Seguridad_Pública</vt:lpstr>
      <vt:lpstr>N014_Protec_Civil!Seguridad_Pública</vt:lpstr>
      <vt:lpstr>'P111'!Seguridad_Pública</vt:lpstr>
      <vt:lpstr>'P111 (Reserv_Terr)'!Seguridad_Pública</vt:lpstr>
      <vt:lpstr>'P111(Reg y Cat)'!Seguridad_Pública</vt:lpstr>
      <vt:lpstr>'PA02 '!Seguridad_Pública</vt:lpstr>
      <vt:lpstr>'PA02 (Prov)'!Seguridad_Pública</vt:lpstr>
      <vt:lpstr>'RADIO Y TV '!Seguridad_Pública</vt:lpstr>
      <vt:lpstr>'E011 COMVIVES'!Títulos_a_imprimir</vt:lpstr>
      <vt:lpstr>E011_CES!Títulos_a_imprimir</vt:lpstr>
      <vt:lpstr>E012_CES!Títulos_a_imprimir</vt:lpstr>
      <vt:lpstr>'E013_REINSERCIÓN SOCIAL'!Títulos_a_imprimir</vt:lpstr>
      <vt:lpstr>E015_CES!Títulos_a_imprimir</vt:lpstr>
      <vt:lpstr>'E112'!Títulos_a_imprimir</vt:lpstr>
      <vt:lpstr>'E112 (DHIyEG)'!Títulos_a_imprimir</vt:lpstr>
      <vt:lpstr>E112_DHIyEG!Títulos_a_imprimir</vt:lpstr>
      <vt:lpstr>'INST. DE DOCUMENTACIÓN'!Títulos_a_imprimir</vt:lpstr>
      <vt:lpstr>N014_Protec_Civil!Títulos_a_imprimir</vt:lpstr>
      <vt:lpstr>'P111'!Títulos_a_imprimir</vt:lpstr>
      <vt:lpstr>'P111 (Reserv_Terr)'!Títulos_a_imprimir</vt:lpstr>
      <vt:lpstr>'P111(Reg y Cat)'!Títulos_a_imprimir</vt:lpstr>
      <vt:lpstr>'PA02 '!Títulos_a_imprimir</vt:lpstr>
      <vt:lpstr>'PA02 (Prov)'!Títulos_a_imprimir</vt:lpstr>
      <vt:lpstr>'RADIO Y TV '!Títulos_a_imprimir</vt:lpstr>
      <vt:lpstr>'E011 COMVIVES'!Trabajo</vt:lpstr>
      <vt:lpstr>E011_CES!Trabajo</vt:lpstr>
      <vt:lpstr>E012_CES!Trabajo</vt:lpstr>
      <vt:lpstr>'E013_REINSERCIÓN SOCIAL'!Trabajo</vt:lpstr>
      <vt:lpstr>E015_CES!Trabajo</vt:lpstr>
      <vt:lpstr>'E112'!Trabajo</vt:lpstr>
      <vt:lpstr>'E112 (DHIyEG)'!Trabajo</vt:lpstr>
      <vt:lpstr>E112_DHIyEG!Trabajo</vt:lpstr>
      <vt:lpstr>'INST. DE DOCUMENTACIÓN'!Trabajo</vt:lpstr>
      <vt:lpstr>N014_Protec_Civil!Trabajo</vt:lpstr>
      <vt:lpstr>'P111'!Trabajo</vt:lpstr>
      <vt:lpstr>'P111 (Reserv_Terr)'!Trabajo</vt:lpstr>
      <vt:lpstr>'P111(Reg y Cat)'!Trabajo</vt:lpstr>
      <vt:lpstr>'PA02 '!Trabajo</vt:lpstr>
      <vt:lpstr>'PA02 (Prov)'!Trabajo</vt:lpstr>
      <vt:lpstr>'RADIO Y TV '!Trabajo</vt:lpstr>
      <vt:lpstr>'E011 COMVIVES'!Turismo</vt:lpstr>
      <vt:lpstr>E011_CES!Turismo</vt:lpstr>
      <vt:lpstr>E012_CES!Turismo</vt:lpstr>
      <vt:lpstr>'E013_REINSERCIÓN SOCIAL'!Turismo</vt:lpstr>
      <vt:lpstr>E015_CES!Turismo</vt:lpstr>
      <vt:lpstr>'E112'!Turismo</vt:lpstr>
      <vt:lpstr>'E112 (DHIyEG)'!Turismo</vt:lpstr>
      <vt:lpstr>E112_DHIyEG!Turismo</vt:lpstr>
      <vt:lpstr>'INST. DE DOCUMENTACIÓN'!Turismo</vt:lpstr>
      <vt:lpstr>N014_Protec_Civil!Turismo</vt:lpstr>
      <vt:lpstr>'P111'!Turismo</vt:lpstr>
      <vt:lpstr>'P111 (Reserv_Terr)'!Turismo</vt:lpstr>
      <vt:lpstr>'P111(Reg y Cat)'!Turismo</vt:lpstr>
      <vt:lpstr>'PA02 '!Turismo</vt:lpstr>
      <vt:lpstr>'PA02 (Prov)'!Turismo</vt:lpstr>
      <vt:lpstr>'RADIO Y TV '!Turismo</vt:lpstr>
      <vt:lpstr>'E011 COMVIVES'!Unidades_Responsables_de_Gasto</vt:lpstr>
      <vt:lpstr>E011_CES!Unidades_Responsables_de_Gasto</vt:lpstr>
      <vt:lpstr>E012_CES!Unidades_Responsables_de_Gasto</vt:lpstr>
      <vt:lpstr>'E013_REINSERCIÓN SOCIAL'!Unidades_Responsables_de_Gasto</vt:lpstr>
      <vt:lpstr>E015_CES!Unidades_Responsables_de_Gasto</vt:lpstr>
      <vt:lpstr>'E112'!Unidades_Responsables_de_Gasto</vt:lpstr>
      <vt:lpstr>'E112 (DHIyEG)'!Unidades_Responsables_de_Gasto</vt:lpstr>
      <vt:lpstr>E112_DHIyEG!Unidades_Responsables_de_Gasto</vt:lpstr>
      <vt:lpstr>'INST. DE DOCUMENTACIÓN'!Unidades_Responsables_de_Gasto</vt:lpstr>
      <vt:lpstr>N014_Protec_Civil!Unidades_Responsables_de_Gasto</vt:lpstr>
      <vt:lpstr>'P111'!Unidades_Responsables_de_Gasto</vt:lpstr>
      <vt:lpstr>'P111 (Reserv_Terr)'!Unidades_Responsables_de_Gasto</vt:lpstr>
      <vt:lpstr>'P111(Reg y Cat)'!Unidades_Responsables_de_Gasto</vt:lpstr>
      <vt:lpstr>'PA02 '!Unidades_Responsables_de_Gasto</vt:lpstr>
      <vt:lpstr>'PA02 (Prov)'!Unidades_Responsables_de_Gasto</vt:lpstr>
      <vt:lpstr>'RADIO Y TV '!Unidades_Responsables_de_Gasto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MAGGGY</dc:creator>
  <cp:lastModifiedBy>Mario</cp:lastModifiedBy>
  <cp:lastPrinted>2018-01-29T21:18:13Z</cp:lastPrinted>
  <dcterms:created xsi:type="dcterms:W3CDTF">2017-01-31T17:34:45Z</dcterms:created>
  <dcterms:modified xsi:type="dcterms:W3CDTF">2018-02-20T21:46:42Z</dcterms:modified>
</cp:coreProperties>
</file>